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485" firstSheet="1" activeTab="1"/>
  </bookViews>
  <sheets>
    <sheet name="雨露计划发放花名册" sheetId="1" state="hidden" r:id="rId1"/>
    <sheet name="发放花名册" sheetId="6" r:id="rId2"/>
    <sheet name="雨露计划发放花名册78人 (2)" sheetId="8" state="hidden" r:id="rId3"/>
    <sheet name="公示表" sheetId="4" state="hidden" r:id="rId4"/>
    <sheet name="Sheet1" sheetId="7" state="hidden" r:id="rId5"/>
    <sheet name="模板" sheetId="5" state="hidden" r:id="rId6"/>
    <sheet name="公示" sheetId="3" state="hidden" r:id="rId7"/>
  </sheets>
  <definedNames>
    <definedName name="_xlnm._FilterDatabase" localSheetId="0" hidden="1">雨露计划发放花名册!$A$6:$X$89</definedName>
    <definedName name="_xlnm._FilterDatabase" localSheetId="2" hidden="1">'雨露计划发放花名册78人 (2)'!$A$6:$X$90</definedName>
    <definedName name="_xlnm._FilterDatabase" localSheetId="3" hidden="1">公示表!$A$1:$Z$84</definedName>
    <definedName name="_xlnm._FilterDatabase" localSheetId="1" hidden="1">发放花名册!$A$5:$AG$102</definedName>
    <definedName name="_xlnm.Print_Titles" localSheetId="0">雨露计划发放花名册!$6:$6</definedName>
    <definedName name="_xlnm.Print_Titles" localSheetId="1">发放花名册!$5:$5</definedName>
    <definedName name="_xlnm.Print_Titles" localSheetId="2">'雨露计划发放花名册78人 (2)'!$6:$6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<sst xmlns="http://schemas.openxmlformats.org/spreadsheetml/2006/main" count="6902" uniqueCount="1037">
  <si>
    <t>附件2</t>
  </si>
  <si>
    <r>
      <rPr>
        <b/>
        <u/>
        <sz val="24"/>
        <rFont val="方正小标宋简体"/>
        <charset val="134"/>
      </rPr>
      <t>桂花园乡</t>
    </r>
    <r>
      <rPr>
        <b/>
        <sz val="24"/>
        <rFont val="方正小标宋简体"/>
        <charset val="134"/>
      </rPr>
      <t>“雨露计划”职业学历教育补助发放学生花名册（2024年秋季）</t>
    </r>
  </si>
  <si>
    <t xml:space="preserve">     乡（盖章）：桂花园乡人民政府                               主要领导：                                　填报时间：2024.11.8　　          制表人：石芯铭                     　　　　　小计：77人</t>
  </si>
  <si>
    <t>序 号</t>
  </si>
  <si>
    <t>市（州）</t>
  </si>
  <si>
    <t>县（市、 区）</t>
  </si>
  <si>
    <t>乡（镇）</t>
  </si>
  <si>
    <t>村 组</t>
  </si>
  <si>
    <t>学生姓名</t>
  </si>
  <si>
    <t>性 别</t>
  </si>
  <si>
    <t>学生身份证号</t>
  </si>
  <si>
    <t>补助学期</t>
  </si>
  <si>
    <t>就读学校</t>
  </si>
  <si>
    <t>年 级</t>
  </si>
  <si>
    <t>学 历</t>
  </si>
  <si>
    <t>入学时间</t>
  </si>
  <si>
    <t>专业</t>
  </si>
  <si>
    <t>明白卡（折）姓名</t>
  </si>
  <si>
    <t>明白卡（折)账号</t>
  </si>
  <si>
    <t>补助金额 （元）</t>
  </si>
  <si>
    <t>补助发放时间</t>
  </si>
  <si>
    <t>家长姓名</t>
  </si>
  <si>
    <t>家长
身份证号</t>
  </si>
  <si>
    <t>联系方式</t>
  </si>
  <si>
    <t>备注</t>
  </si>
  <si>
    <t>怀化市</t>
  </si>
  <si>
    <t>洪江区</t>
  </si>
  <si>
    <t>桂花园乡</t>
  </si>
  <si>
    <t>桂花园乡川山村青山界</t>
  </si>
  <si>
    <t>张丽萍</t>
  </si>
  <si>
    <t>女</t>
  </si>
  <si>
    <t>431281200408110083</t>
  </si>
  <si>
    <t>2024.秋</t>
  </si>
  <si>
    <t>湖南中医药高等专科学校</t>
  </si>
  <si>
    <t>高职</t>
  </si>
  <si>
    <t>药学</t>
  </si>
  <si>
    <t>张传松</t>
  </si>
  <si>
    <t>81014350041279097</t>
  </si>
  <si>
    <t>433002194012190811</t>
  </si>
  <si>
    <t>15526167031</t>
  </si>
  <si>
    <t>桂花园乡川山村川岩组</t>
  </si>
  <si>
    <t>秦歆茹</t>
  </si>
  <si>
    <t>431281200404160024</t>
  </si>
  <si>
    <t>湖南现代物流职业技术学院</t>
  </si>
  <si>
    <t>现代物流管理</t>
  </si>
  <si>
    <t>秦福英</t>
  </si>
  <si>
    <t>81014350223592878</t>
  </si>
  <si>
    <t>433002197808220813</t>
  </si>
  <si>
    <t>19174525479</t>
  </si>
  <si>
    <t>向梦霞</t>
  </si>
  <si>
    <t>431281200601210043</t>
  </si>
  <si>
    <t>常德职业技术学院</t>
  </si>
  <si>
    <t>向志成</t>
  </si>
  <si>
    <t>81014350041279393</t>
  </si>
  <si>
    <t>433002196302040810</t>
  </si>
  <si>
    <t>新增</t>
  </si>
  <si>
    <t>桂花园乡川山村黄家田组</t>
  </si>
  <si>
    <t>李睿峰</t>
  </si>
  <si>
    <t>男</t>
  </si>
  <si>
    <t>431281200902260036</t>
  </si>
  <si>
    <t>怀化市洪江区工业职业中等专业学校</t>
  </si>
  <si>
    <t>中职</t>
  </si>
  <si>
    <t>旅游管理</t>
  </si>
  <si>
    <t>81014350223571766</t>
  </si>
  <si>
    <t>李正</t>
  </si>
  <si>
    <t>431281197902096817</t>
  </si>
  <si>
    <t>新增本人</t>
  </si>
  <si>
    <t>桂花园乡川山村组</t>
  </si>
  <si>
    <t>秦家业</t>
  </si>
  <si>
    <t>431281200905180031</t>
  </si>
  <si>
    <t>机械加工</t>
  </si>
  <si>
    <t>81014350223592867</t>
  </si>
  <si>
    <t>13874498599</t>
  </si>
  <si>
    <t>6</t>
  </si>
  <si>
    <t>胡雁翔</t>
  </si>
  <si>
    <t>431281200902180036</t>
  </si>
  <si>
    <t>湖南省怀化工业中等专业学校</t>
  </si>
  <si>
    <t>服装设计与工艺</t>
  </si>
  <si>
    <t>蒋红叶</t>
  </si>
  <si>
    <t>81014350041279451</t>
  </si>
  <si>
    <t>43128119870124702X</t>
  </si>
  <si>
    <t>7</t>
  </si>
  <si>
    <t>滩头村杨家湾组</t>
  </si>
  <si>
    <t>邓芳杰</t>
  </si>
  <si>
    <t>431281200709200293</t>
  </si>
  <si>
    <t>3</t>
  </si>
  <si>
    <t>202209</t>
  </si>
  <si>
    <t>邓小元</t>
  </si>
  <si>
    <t>81014350002611099</t>
  </si>
  <si>
    <t>433002197607212913</t>
  </si>
  <si>
    <t>8</t>
  </si>
  <si>
    <t>滩头村茅洲组</t>
  </si>
  <si>
    <t>杨佩</t>
  </si>
  <si>
    <t>431281200710170167</t>
  </si>
  <si>
    <t>长沙中部铁路航空中等职业学校</t>
  </si>
  <si>
    <t>铁道运输管理</t>
  </si>
  <si>
    <t>向燕红</t>
  </si>
  <si>
    <t>81014350042867894</t>
  </si>
  <si>
    <t>433002197205132929</t>
  </si>
  <si>
    <t>9</t>
  </si>
  <si>
    <t>滩头村石板桥组</t>
  </si>
  <si>
    <t>瞿家保</t>
  </si>
  <si>
    <t>431281200508020018</t>
  </si>
  <si>
    <t>怀化职业技术学院</t>
  </si>
  <si>
    <t>动物医学</t>
  </si>
  <si>
    <t>刘玉凤</t>
  </si>
  <si>
    <t>81014350042870884</t>
  </si>
  <si>
    <t>433029197507011823</t>
  </si>
  <si>
    <t>10</t>
  </si>
  <si>
    <t>侯代顺</t>
  </si>
  <si>
    <t>431281200801250170</t>
  </si>
  <si>
    <t>计算机应用</t>
  </si>
  <si>
    <t>向信元</t>
  </si>
  <si>
    <t>81014350042869585</t>
  </si>
  <si>
    <t>433002195801280814</t>
  </si>
  <si>
    <t>11</t>
  </si>
  <si>
    <t>向丽</t>
  </si>
  <si>
    <t>431281200510160087</t>
  </si>
  <si>
    <t>湖南艺术职业学院</t>
  </si>
  <si>
    <t>舞蹈表演</t>
  </si>
  <si>
    <t>蒋爱萍</t>
  </si>
  <si>
    <t>81014350223658571</t>
  </si>
  <si>
    <t>431281196901126821</t>
  </si>
  <si>
    <t>12</t>
  </si>
  <si>
    <t>新桥居委会江坪组</t>
  </si>
  <si>
    <t>杨浩瑗</t>
  </si>
  <si>
    <t>431281200608030029</t>
  </si>
  <si>
    <t>岳阳职业技术学院</t>
  </si>
  <si>
    <t>护理</t>
  </si>
  <si>
    <t>杨 平</t>
  </si>
  <si>
    <t>81014350041036723</t>
  </si>
  <si>
    <t>杨平</t>
  </si>
  <si>
    <t>433002196705081019</t>
  </si>
  <si>
    <t>13</t>
  </si>
  <si>
    <t>新桥居委会何家溪组</t>
  </si>
  <si>
    <t>谌雅柔</t>
  </si>
  <si>
    <t>431281200405170021</t>
  </si>
  <si>
    <t>湖南食品药品职业学院</t>
  </si>
  <si>
    <t>药品经营与管理</t>
  </si>
  <si>
    <t>向雪梅</t>
  </si>
  <si>
    <t>81014350041037160</t>
  </si>
  <si>
    <t>433002197201171023</t>
  </si>
  <si>
    <t>18774714153</t>
  </si>
  <si>
    <t>14</t>
  </si>
  <si>
    <t>新桥居委会带子街组</t>
  </si>
  <si>
    <t>龚晓涵</t>
  </si>
  <si>
    <t>431281200709240084</t>
  </si>
  <si>
    <t>旅游</t>
  </si>
  <si>
    <t>龚建华</t>
  </si>
  <si>
    <t>81014350041036847</t>
  </si>
  <si>
    <t>431281197902157018</t>
  </si>
  <si>
    <t>13874535546</t>
  </si>
  <si>
    <t>15</t>
  </si>
  <si>
    <t>新桥居委会范家冲组</t>
  </si>
  <si>
    <t>孙志强</t>
  </si>
  <si>
    <t>431281200701240012</t>
  </si>
  <si>
    <t>孙洪武</t>
  </si>
  <si>
    <t>81014350041036836</t>
  </si>
  <si>
    <t>433002197502111016</t>
  </si>
  <si>
    <t>16</t>
  </si>
  <si>
    <t>吴泽宇</t>
  </si>
  <si>
    <t>43128120040728011X</t>
  </si>
  <si>
    <t>常德科技职业技术学院</t>
  </si>
  <si>
    <t>2</t>
  </si>
  <si>
    <t>胡冬云</t>
  </si>
  <si>
    <t>81014350041036712</t>
  </si>
  <si>
    <t>433002196711081023</t>
  </si>
  <si>
    <t>15211550623</t>
  </si>
  <si>
    <t>17</t>
  </si>
  <si>
    <t>谌晓君</t>
  </si>
  <si>
    <t>431281200806090073</t>
  </si>
  <si>
    <t>计算机</t>
  </si>
  <si>
    <t>18</t>
  </si>
  <si>
    <t>桂花园</t>
  </si>
  <si>
    <t>岩门四组</t>
  </si>
  <si>
    <t>朱方玲</t>
  </si>
  <si>
    <t>431281200612040086</t>
  </si>
  <si>
    <t>湖南机电职业技术学院</t>
  </si>
  <si>
    <t>产品艺术设计</t>
  </si>
  <si>
    <t>朱成宪</t>
  </si>
  <si>
    <t>81014350041273562</t>
  </si>
  <si>
    <t>433002197111081016</t>
  </si>
  <si>
    <t>升学</t>
  </si>
  <si>
    <t>19</t>
  </si>
  <si>
    <t>岩门一组</t>
  </si>
  <si>
    <t>蒲佳慧</t>
  </si>
  <si>
    <t>431281200604060140</t>
  </si>
  <si>
    <t>湘西民族职业技术学院</t>
  </si>
  <si>
    <t>蒲升华</t>
  </si>
  <si>
    <t>81014350041272739</t>
  </si>
  <si>
    <t>433002196904021035</t>
  </si>
  <si>
    <t>15096268806 
 15074515541</t>
  </si>
  <si>
    <t>20</t>
  </si>
  <si>
    <t>岩门八组</t>
  </si>
  <si>
    <t>蒋易成</t>
  </si>
  <si>
    <t>431281200311255630</t>
  </si>
  <si>
    <t>湖南信息职业技术学院</t>
  </si>
  <si>
    <t>信息安全技术应用</t>
  </si>
  <si>
    <t>蒋友平</t>
  </si>
  <si>
    <t>81014350041274952</t>
  </si>
  <si>
    <t>433002196908311013</t>
  </si>
  <si>
    <t>21</t>
  </si>
  <si>
    <t>唐明</t>
  </si>
  <si>
    <t>431281200412230125</t>
  </si>
  <si>
    <t>长沙商贸旅游职业技术学院</t>
  </si>
  <si>
    <t>酒店管理与数字化运营</t>
  </si>
  <si>
    <t>唐小文</t>
  </si>
  <si>
    <t>81014350041274894</t>
  </si>
  <si>
    <t>433002196810091016</t>
  </si>
  <si>
    <t>22</t>
  </si>
  <si>
    <t>胡佳盛</t>
  </si>
  <si>
    <t>431281200412280077</t>
  </si>
  <si>
    <t>机电一体化</t>
  </si>
  <si>
    <t>向开艳</t>
  </si>
  <si>
    <t>81014350041273607</t>
  </si>
  <si>
    <t>431281198110037020</t>
  </si>
  <si>
    <t>23</t>
  </si>
  <si>
    <t>岩门三组</t>
  </si>
  <si>
    <t>覃思瑶</t>
  </si>
  <si>
    <t>431281200411020206</t>
  </si>
  <si>
    <t>服装与服饰设计</t>
  </si>
  <si>
    <t>覃学兴</t>
  </si>
  <si>
    <t>81014350191412369</t>
  </si>
  <si>
    <t>433002197612061013</t>
  </si>
  <si>
    <t>五年制</t>
  </si>
  <si>
    <t>24</t>
  </si>
  <si>
    <t>伍学静</t>
  </si>
  <si>
    <t>431281200402030082</t>
  </si>
  <si>
    <t>移动商务</t>
  </si>
  <si>
    <t>伍建军</t>
  </si>
  <si>
    <t>81014350041272682</t>
  </si>
  <si>
    <t>43128119750815701X</t>
  </si>
  <si>
    <t>25</t>
  </si>
  <si>
    <t>岩门七组</t>
  </si>
  <si>
    <t>李赢</t>
  </si>
  <si>
    <t>431281200505280041</t>
  </si>
  <si>
    <t>湖南环境生物职业技术学院</t>
  </si>
  <si>
    <t>畜牧兽医</t>
  </si>
  <si>
    <t>李丽</t>
  </si>
  <si>
    <t>81014350041274985</t>
  </si>
  <si>
    <t>433002198103211022</t>
  </si>
  <si>
    <t>26</t>
  </si>
  <si>
    <t>朱洪霞</t>
  </si>
  <si>
    <t>431281200809050106</t>
  </si>
  <si>
    <t>27</t>
  </si>
  <si>
    <t>向佳雯</t>
  </si>
  <si>
    <t>431281200502060107</t>
  </si>
  <si>
    <t>湖南生物机电职业技术学院</t>
  </si>
  <si>
    <t>向开龙</t>
  </si>
  <si>
    <t>81014350041272751</t>
  </si>
  <si>
    <t>433002196812151019</t>
  </si>
  <si>
    <t>28</t>
  </si>
  <si>
    <t>蒲慧贞</t>
  </si>
  <si>
    <t>43128120041219016X</t>
  </si>
  <si>
    <t>营养配餐</t>
  </si>
  <si>
    <t>蒲升元</t>
  </si>
  <si>
    <t>81014350041272659</t>
  </si>
  <si>
    <t>433002197012291018</t>
  </si>
  <si>
    <t>29</t>
  </si>
  <si>
    <t>岩门五组</t>
  </si>
  <si>
    <t>胡小琳</t>
  </si>
  <si>
    <t>431281200802190106</t>
  </si>
  <si>
    <t>怀化市精武体育艺术职业学校</t>
  </si>
  <si>
    <t>民族音乐与舞蹈</t>
  </si>
  <si>
    <t>胡大春</t>
  </si>
  <si>
    <t>81014350041274340</t>
  </si>
  <si>
    <t>433002197403063119</t>
  </si>
  <si>
    <t>30</t>
  </si>
  <si>
    <t>杨林</t>
  </si>
  <si>
    <t>431281200502090058</t>
  </si>
  <si>
    <t>邵阳工业职业技术学院</t>
  </si>
  <si>
    <t>大数据与会计</t>
  </si>
  <si>
    <t>杨忠湘</t>
  </si>
  <si>
    <t>81014350041274420</t>
  </si>
  <si>
    <t>433002196912211015</t>
  </si>
  <si>
    <t>31</t>
  </si>
  <si>
    <t>向玉娇</t>
  </si>
  <si>
    <t>431281200508210161</t>
  </si>
  <si>
    <t>长沙幼儿师范高等专科学校</t>
  </si>
  <si>
    <t>舞蹈教育</t>
  </si>
  <si>
    <t>向勇</t>
  </si>
  <si>
    <t>81014350041274963</t>
  </si>
  <si>
    <t>433002197404253117</t>
  </si>
  <si>
    <t>32</t>
  </si>
  <si>
    <t>伍仟仪</t>
  </si>
  <si>
    <t>431281200908120026</t>
  </si>
  <si>
    <t>会同县职业中专学校</t>
  </si>
  <si>
    <t>会计事务</t>
  </si>
  <si>
    <t>33</t>
  </si>
  <si>
    <t>唐可欣</t>
  </si>
  <si>
    <t>431281200811250086</t>
  </si>
  <si>
    <t>34</t>
  </si>
  <si>
    <t>桂花园乡渔梁村三组</t>
  </si>
  <si>
    <t>杨志方</t>
  </si>
  <si>
    <t>431281200410210091</t>
  </si>
  <si>
    <t>计算机应用技术</t>
  </si>
  <si>
    <t>杨春华</t>
  </si>
  <si>
    <t>81014350041076018</t>
  </si>
  <si>
    <t>433002197501153118</t>
  </si>
  <si>
    <t>18574515310</t>
  </si>
  <si>
    <t>35</t>
  </si>
  <si>
    <t>桂花园乡渔梁村五组</t>
  </si>
  <si>
    <t>罗文静</t>
  </si>
  <si>
    <t>431281200509230084</t>
  </si>
  <si>
    <t>罗林</t>
  </si>
  <si>
    <t>81014350041076143</t>
  </si>
  <si>
    <t>433002198009011016</t>
  </si>
  <si>
    <t>36</t>
  </si>
  <si>
    <t>饶佳</t>
  </si>
  <si>
    <t>431281200312050063</t>
  </si>
  <si>
    <t xml:space="preserve">湖南工艺美术职业学院
</t>
  </si>
  <si>
    <t>饶洪辉</t>
  </si>
  <si>
    <t>81014350041076198</t>
  </si>
  <si>
    <t>431281197404057014</t>
  </si>
  <si>
    <t>37</t>
  </si>
  <si>
    <t>桂花园乡渔梁村四家坪组</t>
  </si>
  <si>
    <t>毕安琪</t>
  </si>
  <si>
    <t>431281200902160123</t>
  </si>
  <si>
    <t>怀化启航卫生学校</t>
  </si>
  <si>
    <t>1</t>
  </si>
  <si>
    <t>卫生护理</t>
  </si>
  <si>
    <t>毕勇</t>
  </si>
  <si>
    <t>81014350041075571</t>
  </si>
  <si>
    <t>433002198111210812</t>
  </si>
  <si>
    <t>13928291540</t>
  </si>
  <si>
    <t>38</t>
  </si>
  <si>
    <t>堆边村八组</t>
  </si>
  <si>
    <t>蒋昱</t>
  </si>
  <si>
    <t>43128120060913003X</t>
  </si>
  <si>
    <t>湖南民族职业学院</t>
  </si>
  <si>
    <t xml:space="preserve">高职 </t>
  </si>
  <si>
    <t>智能互联网技术</t>
  </si>
  <si>
    <t>蒋红平</t>
  </si>
  <si>
    <t>81014350041280354</t>
  </si>
  <si>
    <t>433002196912291019</t>
  </si>
  <si>
    <t>39</t>
  </si>
  <si>
    <t>堆边村禁山脚</t>
  </si>
  <si>
    <t>杨智超</t>
  </si>
  <si>
    <t>431281200511280136</t>
  </si>
  <si>
    <t>湖南城建职业技术学院</t>
  </si>
  <si>
    <t>管理工程</t>
  </si>
  <si>
    <t>杨章群</t>
  </si>
  <si>
    <t>81014350041283956</t>
  </si>
  <si>
    <t>433002198011290819</t>
  </si>
  <si>
    <t>40</t>
  </si>
  <si>
    <t>堆边村红星组</t>
  </si>
  <si>
    <t>杨丛保</t>
  </si>
  <si>
    <t>43128120030315125X</t>
  </si>
  <si>
    <t>浙江东方职业技术学院</t>
  </si>
  <si>
    <t>电子商务</t>
  </si>
  <si>
    <t>杨贤良</t>
  </si>
  <si>
    <t>81014350041282249</t>
  </si>
  <si>
    <t>433002197404132817</t>
  </si>
  <si>
    <t>41</t>
  </si>
  <si>
    <t>堆边村新建组</t>
  </si>
  <si>
    <t>杨智杭</t>
  </si>
  <si>
    <t>431281200707250158</t>
  </si>
  <si>
    <t>杨银</t>
  </si>
  <si>
    <t>81014350041282261</t>
  </si>
  <si>
    <t>433002197207292918</t>
  </si>
  <si>
    <t>42</t>
  </si>
  <si>
    <t>刘诺涵</t>
  </si>
  <si>
    <t>431281200412280085</t>
  </si>
  <si>
    <t>怀化师范高等专科学校</t>
  </si>
  <si>
    <t>音乐教育</t>
  </si>
  <si>
    <t>袁光华</t>
  </si>
  <si>
    <t>81014350041280309</t>
  </si>
  <si>
    <t>'433002195611180812</t>
  </si>
  <si>
    <t>17774568980</t>
  </si>
  <si>
    <t>43</t>
  </si>
  <si>
    <t>杨学翰</t>
  </si>
  <si>
    <t>431281200708160090</t>
  </si>
  <si>
    <t>杨勇</t>
  </si>
  <si>
    <t>81014350041283774</t>
  </si>
  <si>
    <t>433002197309300819</t>
  </si>
  <si>
    <t>44</t>
  </si>
  <si>
    <t>袁堂根</t>
  </si>
  <si>
    <t>431281200802140037</t>
  </si>
  <si>
    <t>袁光才</t>
  </si>
  <si>
    <t>81014350041280274</t>
  </si>
  <si>
    <t>433002197109100812</t>
  </si>
  <si>
    <t>45</t>
  </si>
  <si>
    <t>向雯佳</t>
  </si>
  <si>
    <t>431281200502010089</t>
  </si>
  <si>
    <t>邵阳职业技术学院</t>
  </si>
  <si>
    <t>宠物医疗技术</t>
  </si>
  <si>
    <t>向开军</t>
  </si>
  <si>
    <t>81014350004943306</t>
  </si>
  <si>
    <t>433002197205283110</t>
  </si>
  <si>
    <t>46</t>
  </si>
  <si>
    <t>陈雨婷</t>
  </si>
  <si>
    <t>431281200410230068</t>
  </si>
  <si>
    <t>长沙环境保护职业技术学院</t>
  </si>
  <si>
    <t>安全技术与管理</t>
  </si>
  <si>
    <t>陈生平</t>
  </si>
  <si>
    <t>81014350041286107</t>
  </si>
  <si>
    <t>433002196811150858</t>
  </si>
  <si>
    <t>47</t>
  </si>
  <si>
    <t>楠木田一组</t>
  </si>
  <si>
    <t>向泽轩</t>
  </si>
  <si>
    <t>431281200511140133</t>
  </si>
  <si>
    <t>湖南电气职业技术学院</t>
  </si>
  <si>
    <t>杨秀梅</t>
  </si>
  <si>
    <t>81014350041282103</t>
  </si>
  <si>
    <t>433002197309251025</t>
  </si>
  <si>
    <t>48</t>
  </si>
  <si>
    <t>楠木田七组</t>
  </si>
  <si>
    <t>张琳婕</t>
  </si>
  <si>
    <t>431281200508090067</t>
  </si>
  <si>
    <t>娄底职业技术学院</t>
  </si>
  <si>
    <t>医学检验</t>
  </si>
  <si>
    <t>张华</t>
  </si>
  <si>
    <t>81014350041277964</t>
  </si>
  <si>
    <t>433002198001271016</t>
  </si>
  <si>
    <t>49</t>
  </si>
  <si>
    <t>彭跃</t>
  </si>
  <si>
    <t>522627200809260097</t>
  </si>
  <si>
    <t>胡桂兰</t>
  </si>
  <si>
    <t>81014350041285422</t>
  </si>
  <si>
    <t>433002195402051012</t>
  </si>
  <si>
    <t>50</t>
  </si>
  <si>
    <t>楠木田六组</t>
  </si>
  <si>
    <t>杨筌凯</t>
  </si>
  <si>
    <t>431281200310027310</t>
  </si>
  <si>
    <t>湖南汽车工程职业学院</t>
  </si>
  <si>
    <t>营销</t>
  </si>
  <si>
    <t>杨文义</t>
  </si>
  <si>
    <t>81014350041285375</t>
  </si>
  <si>
    <t>433002197301103116</t>
  </si>
  <si>
    <t>51</t>
  </si>
  <si>
    <t>楠木田英明山组</t>
  </si>
  <si>
    <t>向雪琴</t>
  </si>
  <si>
    <t>431281200701190123</t>
  </si>
  <si>
    <t>怀化市旅游学校</t>
  </si>
  <si>
    <t>幼儿保育</t>
  </si>
  <si>
    <t>向星</t>
  </si>
  <si>
    <t>81014350041279654</t>
  </si>
  <si>
    <t>431281198302117017</t>
  </si>
  <si>
    <t>52</t>
  </si>
  <si>
    <t>申贺佳</t>
  </si>
  <si>
    <t>431281200602280190</t>
  </si>
  <si>
    <t>申飞</t>
  </si>
  <si>
    <t>81014350041282125</t>
  </si>
  <si>
    <t>431281197608216638</t>
  </si>
  <si>
    <t>53</t>
  </si>
  <si>
    <t>优胜村小冲组</t>
  </si>
  <si>
    <t>向雨欣</t>
  </si>
  <si>
    <t>431281200908190243</t>
  </si>
  <si>
    <t>81014350223646600</t>
  </si>
  <si>
    <t>李晓花</t>
  </si>
  <si>
    <t>433021198209273626</t>
  </si>
  <si>
    <t>17374518215</t>
  </si>
  <si>
    <t>54</t>
  </si>
  <si>
    <t>优胜村严鱼塘组</t>
  </si>
  <si>
    <t>向琴瑶</t>
  </si>
  <si>
    <t>431281200902070187</t>
  </si>
  <si>
    <t>向继名</t>
  </si>
  <si>
    <t>81014350041026090</t>
  </si>
  <si>
    <t>433002195809180818</t>
  </si>
  <si>
    <t>18274558839</t>
  </si>
  <si>
    <t>55</t>
  </si>
  <si>
    <t>优胜村大井冲组</t>
  </si>
  <si>
    <t>王雪君</t>
  </si>
  <si>
    <t>43128120040916012X</t>
  </si>
  <si>
    <t>王新红</t>
  </si>
  <si>
    <t>81014350041027287</t>
  </si>
  <si>
    <t>433002197308090813</t>
  </si>
  <si>
    <t>56</t>
  </si>
  <si>
    <t>优胜村林家沙组</t>
  </si>
  <si>
    <t>伍佳慧</t>
  </si>
  <si>
    <t>431281200704020082</t>
  </si>
  <si>
    <t>怀化市城南职业学校</t>
  </si>
  <si>
    <t>伍晖明</t>
  </si>
  <si>
    <t>81014350041026737</t>
  </si>
  <si>
    <t>431281198008286813</t>
  </si>
  <si>
    <t>57</t>
  </si>
  <si>
    <t>熊义鹏</t>
  </si>
  <si>
    <t>431281200310086812</t>
  </si>
  <si>
    <t>现代农业经济管理</t>
  </si>
  <si>
    <t>熊国胜</t>
  </si>
  <si>
    <t>81014350041033187</t>
  </si>
  <si>
    <t>433002197501102919</t>
  </si>
  <si>
    <t>58</t>
  </si>
  <si>
    <t>茅头园村楠竹湾组</t>
  </si>
  <si>
    <t>易佳欣</t>
  </si>
  <si>
    <t>431281200508030208</t>
  </si>
  <si>
    <t>怀化师范高等专科学院</t>
  </si>
  <si>
    <t>学前教育</t>
  </si>
  <si>
    <t>易仲梅</t>
  </si>
  <si>
    <t>81014350041266055</t>
  </si>
  <si>
    <t>433002197408312911</t>
  </si>
  <si>
    <t>15574515868</t>
  </si>
  <si>
    <t>59</t>
  </si>
  <si>
    <t>茅头园村二甲脑组</t>
  </si>
  <si>
    <t>周文华</t>
  </si>
  <si>
    <t>431281200501230098</t>
  </si>
  <si>
    <t>怀化市职业技术学院</t>
  </si>
  <si>
    <t>周远高</t>
  </si>
  <si>
    <t>81014350041264285</t>
  </si>
  <si>
    <t>433002197403052911</t>
  </si>
  <si>
    <t>13874456874</t>
  </si>
  <si>
    <t>60</t>
  </si>
  <si>
    <t>茅头园村八组</t>
  </si>
  <si>
    <t>熊敏月</t>
  </si>
  <si>
    <t>431281200609080028</t>
  </si>
  <si>
    <t>长沙民政职业技术学院</t>
  </si>
  <si>
    <t>熊金龙</t>
  </si>
  <si>
    <t>81014350041265608</t>
  </si>
  <si>
    <t>433002197201302919</t>
  </si>
  <si>
    <t>18074542081</t>
  </si>
  <si>
    <t>61</t>
  </si>
  <si>
    <t>茅头园村六组</t>
  </si>
  <si>
    <t>向锡铭</t>
  </si>
  <si>
    <t>431281200411240014</t>
  </si>
  <si>
    <t>人工智能技术应用</t>
  </si>
  <si>
    <t>向开祥</t>
  </si>
  <si>
    <t>81014350041264229</t>
  </si>
  <si>
    <t>43300219721119291X</t>
  </si>
  <si>
    <t>18107456773</t>
  </si>
  <si>
    <t>62</t>
  </si>
  <si>
    <t>茅头园村九组</t>
  </si>
  <si>
    <t>熊泽君</t>
  </si>
  <si>
    <t>431281200402050171</t>
  </si>
  <si>
    <t>金肯职业技术学院</t>
  </si>
  <si>
    <t>电气自动化技术</t>
  </si>
  <si>
    <t>熊青松</t>
  </si>
  <si>
    <t>81014350041264784</t>
  </si>
  <si>
    <t>433002197501220819</t>
  </si>
  <si>
    <t>18874520892</t>
  </si>
  <si>
    <t>63</t>
  </si>
  <si>
    <t>茅头园村四组</t>
  </si>
  <si>
    <t>邓园航</t>
  </si>
  <si>
    <t>431281200404210052</t>
  </si>
  <si>
    <t>信息与设计</t>
  </si>
  <si>
    <t>邓本辉</t>
  </si>
  <si>
    <t>81014350041265461</t>
  </si>
  <si>
    <t>433002196604140833</t>
  </si>
  <si>
    <t>13787551945</t>
  </si>
  <si>
    <t>64</t>
  </si>
  <si>
    <t>向美佳</t>
  </si>
  <si>
    <t>431281200410040109</t>
  </si>
  <si>
    <t>湖南汽车工程职业大学</t>
  </si>
  <si>
    <t>向  波</t>
  </si>
  <si>
    <t>81014350041265937</t>
  </si>
  <si>
    <t>431281197401046811</t>
  </si>
  <si>
    <t>65</t>
  </si>
  <si>
    <t>熊文欣</t>
  </si>
  <si>
    <t>431281200409300065</t>
  </si>
  <si>
    <t>熊金富</t>
  </si>
  <si>
    <t>81014350041265642</t>
  </si>
  <si>
    <t>433002197411262919</t>
  </si>
  <si>
    <t>15757891130</t>
  </si>
  <si>
    <t>66</t>
  </si>
  <si>
    <t>熊静琳</t>
  </si>
  <si>
    <t>431281200302056824</t>
  </si>
  <si>
    <t>熊序成</t>
  </si>
  <si>
    <t>81014350041265619</t>
  </si>
  <si>
    <t>433002197507182913</t>
  </si>
  <si>
    <t>18674536637</t>
  </si>
  <si>
    <t>67</t>
  </si>
  <si>
    <t>茅头园村二组</t>
  </si>
  <si>
    <t>向梦洁</t>
  </si>
  <si>
    <t>431281200612210030</t>
  </si>
  <si>
    <t>向元生</t>
  </si>
  <si>
    <t>81014350041265846</t>
  </si>
  <si>
    <t>431281196803026819</t>
  </si>
  <si>
    <t>13574587121</t>
  </si>
  <si>
    <t>68</t>
  </si>
  <si>
    <t>茅头园村三组</t>
  </si>
  <si>
    <t>向文娟</t>
  </si>
  <si>
    <t>431281200506210088</t>
  </si>
  <si>
    <t>向政</t>
  </si>
  <si>
    <t>81014350041264525</t>
  </si>
  <si>
    <t>1500</t>
  </si>
  <si>
    <t>433002196703290837</t>
  </si>
  <si>
    <t>13714964678</t>
  </si>
  <si>
    <t>69</t>
  </si>
  <si>
    <t>茅头园村一组</t>
  </si>
  <si>
    <t>向有杰</t>
  </si>
  <si>
    <t>4312812009
0311003X</t>
  </si>
  <si>
    <t xml:space="preserve">江苏省扬州旅游
商贸学校  </t>
  </si>
  <si>
    <t>中餐烹饪</t>
  </si>
  <si>
    <t>向伟</t>
  </si>
  <si>
    <t>81014350041265993</t>
  </si>
  <si>
    <t>4330021979
11180813</t>
  </si>
  <si>
    <t>70</t>
  </si>
  <si>
    <t>桂花园村羊畔田组</t>
  </si>
  <si>
    <t>李智轩</t>
  </si>
  <si>
    <t>431281200505260112</t>
  </si>
  <si>
    <t>202009</t>
  </si>
  <si>
    <t>李绍信</t>
  </si>
  <si>
    <t>81014350041022405</t>
  </si>
  <si>
    <t>433002196307192813</t>
  </si>
  <si>
    <t>18774702402</t>
  </si>
  <si>
    <t>5年制</t>
  </si>
  <si>
    <t>71</t>
  </si>
  <si>
    <t>王楚涵</t>
  </si>
  <si>
    <t>431281200505110018</t>
  </si>
  <si>
    <t>湖南工商职业学院</t>
  </si>
  <si>
    <t>模具设计与制造</t>
  </si>
  <si>
    <t>王金华</t>
  </si>
  <si>
    <t>81014350041022891</t>
  </si>
  <si>
    <t>433002195402050819</t>
  </si>
  <si>
    <t>18390329146</t>
  </si>
  <si>
    <t>72</t>
  </si>
  <si>
    <t>桂花园村六盘田组</t>
  </si>
  <si>
    <t>杨晟</t>
  </si>
  <si>
    <t>431281200810280179</t>
  </si>
  <si>
    <t>杨治国</t>
  </si>
  <si>
    <t>81014350041022904</t>
  </si>
  <si>
    <t>43128119770828681X</t>
  </si>
  <si>
    <t>73</t>
  </si>
  <si>
    <t>洪高村渡船头组</t>
  </si>
  <si>
    <t>杨洋</t>
  </si>
  <si>
    <t>431281200504110024</t>
  </si>
  <si>
    <t>杨章军</t>
  </si>
  <si>
    <t>81014350041267593</t>
  </si>
  <si>
    <t>433002197201012911</t>
  </si>
  <si>
    <t>13973082247</t>
  </si>
  <si>
    <t>74</t>
  </si>
  <si>
    <t>洪高村桥冲组</t>
  </si>
  <si>
    <t>周旋</t>
  </si>
  <si>
    <t>43128120060503004X</t>
  </si>
  <si>
    <t>湖北工程职业学院</t>
  </si>
  <si>
    <t>工业互联网</t>
  </si>
  <si>
    <t>周开宏</t>
  </si>
  <si>
    <t>81014350044871536</t>
  </si>
  <si>
    <t>433002195611240811</t>
  </si>
  <si>
    <t>15211550685</t>
  </si>
  <si>
    <t>75</t>
  </si>
  <si>
    <t>洪高村车田组</t>
  </si>
  <si>
    <t>陈美霓</t>
  </si>
  <si>
    <t>43128120090915026X</t>
  </si>
  <si>
    <t xml:space="preserve">中职 </t>
  </si>
  <si>
    <t>机算机</t>
  </si>
  <si>
    <t>陈德贵</t>
  </si>
  <si>
    <t>81014350041267468</t>
  </si>
  <si>
    <t>433002195202050814</t>
  </si>
  <si>
    <t>76</t>
  </si>
  <si>
    <t>杨光</t>
  </si>
  <si>
    <t>431281200210286817</t>
  </si>
  <si>
    <t>湖南软件职业技术大学</t>
  </si>
  <si>
    <t>数字媒体艺术设计</t>
  </si>
  <si>
    <t>杨章明</t>
  </si>
  <si>
    <t>6230901118000314465</t>
  </si>
  <si>
    <t>433002197409062918</t>
  </si>
  <si>
    <t>18390327315</t>
  </si>
  <si>
    <t>77</t>
  </si>
  <si>
    <t>洪高村田段组</t>
  </si>
  <si>
    <t>明宴竹</t>
  </si>
  <si>
    <t>431281200904300169</t>
  </si>
  <si>
    <t>202409</t>
  </si>
  <si>
    <t>明晓艳</t>
  </si>
  <si>
    <t>81014350041267297</t>
  </si>
  <si>
    <t>43128119821027682X</t>
  </si>
  <si>
    <t>合计</t>
  </si>
  <si>
    <t xml:space="preserve"> </t>
  </si>
  <si>
    <t>洪江区“雨露计划”职业学历教育补助发放学生花名册（2025年春季）</t>
  </si>
  <si>
    <t xml:space="preserve">     区（盖章）：洪江区农业农村水利局                         联系电话：0745-7622006                        制表人：向利                          公示时间：2025.5.13-2025.5.19                     　　　　　合计：94人</t>
  </si>
  <si>
    <t>2025.春</t>
  </si>
  <si>
    <t>本人</t>
  </si>
  <si>
    <t>4</t>
  </si>
  <si>
    <t>5</t>
  </si>
  <si>
    <t>81014350220588310</t>
  </si>
  <si>
    <t>81014350220840382</t>
  </si>
  <si>
    <t>湖南工艺美术职业学院</t>
  </si>
  <si>
    <t>袁燕霞</t>
  </si>
  <si>
    <t>81014350223715949</t>
  </si>
  <si>
    <t>433002198104160829</t>
  </si>
  <si>
    <t>81014350220180775</t>
  </si>
  <si>
    <t>堆边村禁山脚组</t>
  </si>
  <si>
    <t>陈倩</t>
  </si>
  <si>
    <t>431281200809300048</t>
  </si>
  <si>
    <t>陈生华</t>
  </si>
  <si>
    <t>81014350041285513</t>
  </si>
  <si>
    <t>433002197509102913</t>
  </si>
  <si>
    <t>15874599773</t>
  </si>
  <si>
    <t>433002194502051021</t>
  </si>
  <si>
    <t>楠木田村七组</t>
  </si>
  <si>
    <t>谌思雨</t>
  </si>
  <si>
    <t>43128120051228012X</t>
  </si>
  <si>
    <t>湖南有色金属职业技术学院</t>
  </si>
  <si>
    <t>分析检验</t>
  </si>
  <si>
    <t>蔡本娟</t>
  </si>
  <si>
    <t>81014350041281891</t>
  </si>
  <si>
    <t>431281198308186822</t>
  </si>
  <si>
    <t>旅游服务与管理</t>
  </si>
  <si>
    <t>人工智能</t>
  </si>
  <si>
    <t>43128120090311003X</t>
  </si>
  <si>
    <t>小计</t>
  </si>
  <si>
    <t>横岩乡</t>
  </si>
  <si>
    <t>横岩村6组</t>
  </si>
  <si>
    <t>颜浩然</t>
  </si>
  <si>
    <t>431281200409010113</t>
  </si>
  <si>
    <t>202309</t>
  </si>
  <si>
    <t>工业机器人技术</t>
  </si>
  <si>
    <t>张爱勤</t>
  </si>
  <si>
    <t>81014350042881376</t>
  </si>
  <si>
    <t>433002195501091229</t>
  </si>
  <si>
    <t>15581558215</t>
  </si>
  <si>
    <t>横岩村12组</t>
  </si>
  <si>
    <t>贺铭哲</t>
  </si>
  <si>
    <t>431281200801230073</t>
  </si>
  <si>
    <t>广西中医学校</t>
  </si>
  <si>
    <t>贺世坤</t>
  </si>
  <si>
    <t>81014350042881161</t>
  </si>
  <si>
    <t>433002194806061210</t>
  </si>
  <si>
    <t>15576512120</t>
  </si>
  <si>
    <t>横岩村10组</t>
  </si>
  <si>
    <t>蒋文华</t>
  </si>
  <si>
    <t>43128120080801017X</t>
  </si>
  <si>
    <t>机械加工技术</t>
  </si>
  <si>
    <t>蒋才建</t>
  </si>
  <si>
    <t>81014350043770720</t>
  </si>
  <si>
    <t>433002197103211212</t>
  </si>
  <si>
    <t>15115189002</t>
  </si>
  <si>
    <t>横岩村16组</t>
  </si>
  <si>
    <t>雷思思</t>
  </si>
  <si>
    <t>431281200610070185</t>
  </si>
  <si>
    <t>雷太先</t>
  </si>
  <si>
    <t>81014350004468613</t>
  </si>
  <si>
    <t>433002197006091212</t>
  </si>
  <si>
    <t>17398725398</t>
  </si>
  <si>
    <t>横岩村4组</t>
  </si>
  <si>
    <t>贺美溱</t>
  </si>
  <si>
    <t>431281200905040020</t>
  </si>
  <si>
    <t>81014350223568732</t>
  </si>
  <si>
    <t>梁松香</t>
  </si>
  <si>
    <t>433002194507063224</t>
  </si>
  <si>
    <t>13574587534</t>
  </si>
  <si>
    <t>横岩村7组</t>
  </si>
  <si>
    <t>贺天宇</t>
  </si>
  <si>
    <t>431281200704100170</t>
  </si>
  <si>
    <t>怀化市大鑫艺术学校</t>
  </si>
  <si>
    <t>贺俊禄</t>
  </si>
  <si>
    <t>81014350042881274</t>
  </si>
  <si>
    <t>433002195109231215</t>
  </si>
  <si>
    <t>18874567079</t>
  </si>
  <si>
    <t>菖蒲村1组</t>
  </si>
  <si>
    <t>向紫纤</t>
  </si>
  <si>
    <t>431281200709050125</t>
  </si>
  <si>
    <t>旅游管理与服务</t>
  </si>
  <si>
    <t>梁厚德</t>
  </si>
  <si>
    <t>81014350041265030</t>
  </si>
  <si>
    <t>向培喜</t>
  </si>
  <si>
    <t>433002196810091219</t>
  </si>
  <si>
    <t>15211515343</t>
  </si>
  <si>
    <t>菖蒲村4组</t>
  </si>
  <si>
    <t>杨琳</t>
  </si>
  <si>
    <t>431281200401290042</t>
  </si>
  <si>
    <t>湖南铁路科技职业技术学院</t>
  </si>
  <si>
    <t>铁道车辆技术</t>
  </si>
  <si>
    <t>杨寿生</t>
  </si>
  <si>
    <t>81014350041265347</t>
  </si>
  <si>
    <t>陈善梅</t>
  </si>
  <si>
    <t>433002197511012925</t>
  </si>
  <si>
    <t>17307458878</t>
  </si>
  <si>
    <t>吴天宇</t>
  </si>
  <si>
    <t>431281200402200213</t>
  </si>
  <si>
    <t>湖南三一工业职业技术学院</t>
  </si>
  <si>
    <t>汽车检测与维修技术</t>
  </si>
  <si>
    <t>吴松军</t>
  </si>
  <si>
    <t>81014350223457578</t>
  </si>
  <si>
    <t>431281197312047214</t>
  </si>
  <si>
    <t>18390357513</t>
  </si>
  <si>
    <t>菖蒲村6组</t>
  </si>
  <si>
    <t>陈晓慧</t>
  </si>
  <si>
    <t>431281200807130081</t>
  </si>
  <si>
    <t>梁博梅</t>
  </si>
  <si>
    <t>81014350041265074</t>
  </si>
  <si>
    <t>433002194901211221</t>
  </si>
  <si>
    <t>李源</t>
  </si>
  <si>
    <t>431281200507070099</t>
  </si>
  <si>
    <t>长沙职院智能制造工程学院</t>
  </si>
  <si>
    <t>机械制造及自动化</t>
  </si>
  <si>
    <t>菖蒲村10组</t>
  </si>
  <si>
    <t>梁俊杰</t>
  </si>
  <si>
    <t>431281200812160197</t>
  </si>
  <si>
    <t>梁山忠</t>
  </si>
  <si>
    <t>81014350041265278</t>
  </si>
  <si>
    <t>431281198012307218</t>
  </si>
  <si>
    <t>13874527996</t>
  </si>
  <si>
    <t>鸬鹚村7组</t>
  </si>
  <si>
    <t>向柏安</t>
  </si>
  <si>
    <t>431281200612220095</t>
  </si>
  <si>
    <t>81014350220198013</t>
  </si>
  <si>
    <t>19918581058</t>
  </si>
  <si>
    <t>向玮民</t>
  </si>
  <si>
    <t>431281200504250051</t>
  </si>
  <si>
    <t>机电一体化技术</t>
  </si>
  <si>
    <t>向同亮</t>
  </si>
  <si>
    <t>81014350046970034</t>
  </si>
  <si>
    <t>433002197703051216</t>
  </si>
  <si>
    <t>18042467087</t>
  </si>
  <si>
    <t>鸬鹚村9组</t>
  </si>
  <si>
    <t>王丽雅</t>
  </si>
  <si>
    <t>431281200811110024</t>
  </si>
  <si>
    <t>平面设计</t>
  </si>
  <si>
    <t>王承贵</t>
  </si>
  <si>
    <t>81014350046970012</t>
  </si>
  <si>
    <t>王先有</t>
  </si>
  <si>
    <t>433002197910201213</t>
  </si>
  <si>
    <r>
      <rPr>
        <b/>
        <u/>
        <sz val="24"/>
        <rFont val="方正小标宋简体"/>
        <charset val="134"/>
      </rPr>
      <t>桂花园乡</t>
    </r>
    <r>
      <rPr>
        <b/>
        <sz val="24"/>
        <rFont val="方正小标宋简体"/>
        <charset val="134"/>
      </rPr>
      <t>“雨露计划”职业学历教育补助发放学生花名册（2025年春季）</t>
    </r>
  </si>
  <si>
    <t>乡（盖章）：桂花园乡人民政府                               主要领导：                                　填报时间：　　          制表人：石芯铭          　　　　　小计：78人</t>
  </si>
  <si>
    <t>81014350041036869</t>
  </si>
  <si>
    <r>
      <rPr>
        <b/>
        <u/>
        <sz val="24"/>
        <rFont val="方正小标宋简体"/>
        <charset val="134"/>
      </rPr>
      <t>桂花园乡</t>
    </r>
    <r>
      <rPr>
        <b/>
        <sz val="24"/>
        <rFont val="方正小标宋简体"/>
        <charset val="134"/>
      </rPr>
      <t>“雨露计划”职业学历教育补助发放学生花名册（2025年春季）公示</t>
    </r>
  </si>
  <si>
    <t xml:space="preserve">乡（盖章）：桂花园乡人民政府           联系电话： 0745-7622517         　公示时间：　　     制表人：石芯铭      　　　　　小计：79人            </t>
  </si>
  <si>
    <t>150*****806 
 150*****541</t>
  </si>
  <si>
    <t>43128120092160123</t>
  </si>
  <si>
    <t>431281********0123</t>
  </si>
  <si>
    <t>78</t>
  </si>
  <si>
    <t>79</t>
  </si>
  <si>
    <t xml:space="preserve">       财政衔接推进乡村振兴补助资金拨付申请表</t>
  </si>
  <si>
    <t xml:space="preserve"> 项 目 名 称</t>
  </si>
  <si>
    <t>本次申请资金         文件依据</t>
  </si>
  <si>
    <t xml:space="preserve"> 建 设 内 容</t>
  </si>
  <si>
    <t xml:space="preserve"> 本次申请资金用途</t>
  </si>
  <si>
    <t xml:space="preserve"> 批复文件及概算</t>
  </si>
  <si>
    <t xml:space="preserve"> 本次申请资金额度</t>
  </si>
  <si>
    <t xml:space="preserve"> 工 程 规 模</t>
  </si>
  <si>
    <t>申请单位（公章）</t>
  </si>
  <si>
    <t xml:space="preserve"> 资 金 来 源</t>
  </si>
  <si>
    <t xml:space="preserve"> 资 金 到 位</t>
  </si>
  <si>
    <t>经办人签字：____________</t>
  </si>
  <si>
    <t xml:space="preserve"> 工 程 进 度</t>
  </si>
  <si>
    <t xml:space="preserve"> 财政累计拨付</t>
  </si>
  <si>
    <t xml:space="preserve">                        年    月    日</t>
  </si>
  <si>
    <t xml:space="preserve">收款单位:_____________    开户银行:_____________    收款账号:________________  </t>
  </si>
  <si>
    <t>－－－－－－－－－－－－－－－－以上由建设单位填报－－－－－－－－－－－－－－－－－</t>
  </si>
  <si>
    <t>(以下由财政部门填写)</t>
  </si>
  <si>
    <t>项目主管部门意见：____________</t>
  </si>
  <si>
    <t>财政农业股（公章）</t>
  </si>
  <si>
    <t xml:space="preserve">           签名:____________</t>
  </si>
  <si>
    <t>(公章)</t>
  </si>
  <si>
    <t xml:space="preserve">                     年   月   日</t>
  </si>
  <si>
    <t>股室负责人:</t>
  </si>
  <si>
    <t>农业农村水利局意见:____________</t>
  </si>
  <si>
    <t xml:space="preserve">      签名:____________</t>
  </si>
  <si>
    <t>经办人:</t>
  </si>
  <si>
    <t>（公章）</t>
  </si>
  <si>
    <t xml:space="preserve">                年    月    日</t>
  </si>
  <si>
    <t xml:space="preserve">                   年    月    日</t>
  </si>
  <si>
    <t>注:1、资金来源指：（1）预算资金（含上级拨入专项资金等）；（2）预算外配套资金；</t>
  </si>
  <si>
    <t xml:space="preserve">  （3）自筹资金。</t>
  </si>
  <si>
    <t xml:space="preserve">   2、资金到位根据资金来源实际情况填列。</t>
  </si>
  <si>
    <t xml:space="preserve">   3、本表一式五份（申请单位、项目主管部门、农业农村水利局、国库、农业股各一份）。</t>
  </si>
  <si>
    <r>
      <rPr>
        <b/>
        <u/>
        <sz val="24"/>
        <rFont val="方正小标宋简体"/>
        <charset val="134"/>
      </rPr>
      <t>xxx村</t>
    </r>
    <r>
      <rPr>
        <b/>
        <sz val="24"/>
        <rFont val="方正小标宋简体"/>
        <charset val="134"/>
      </rPr>
      <t>“雨露计划”职业学历教育补助发放学生花名册（xxx年x季）公示</t>
    </r>
  </si>
  <si>
    <t xml:space="preserve">     村（盖章）：  xxx                    联系电话：                             　公示时间：           制表人：                    　　　　　小计：人            </t>
  </si>
  <si>
    <t>xxx</t>
  </si>
  <si>
    <r>
      <rPr>
        <b/>
        <u/>
        <sz val="24"/>
        <rFont val="方正小标宋简体"/>
        <charset val="134"/>
      </rPr>
      <t>桂花园乡</t>
    </r>
    <r>
      <rPr>
        <b/>
        <sz val="24"/>
        <rFont val="方正小标宋简体"/>
        <charset val="134"/>
      </rPr>
      <t>“雨露计划”职业学历教育补助发放学生花名册（2023年秋季）公示</t>
    </r>
  </si>
  <si>
    <t xml:space="preserve">     乡（盖章）：桂花园乡人民政府                                 　公示时间：2023年11月13日　　                               　　　　　小计：76人</t>
  </si>
  <si>
    <t>2023·秋</t>
  </si>
  <si>
    <t>二年级</t>
  </si>
  <si>
    <t>202210</t>
  </si>
  <si>
    <t>2023.秋</t>
  </si>
  <si>
    <t>舒双云</t>
  </si>
  <si>
    <t>'81014350042868026</t>
  </si>
  <si>
    <t>433002194411260848</t>
  </si>
  <si>
    <t>湖南铁航信息技工学校</t>
  </si>
  <si>
    <t>'81014350042867894</t>
  </si>
  <si>
    <t>滩头村下溪口组</t>
  </si>
  <si>
    <t>袁志远</t>
  </si>
  <si>
    <t>431281200306271679</t>
  </si>
  <si>
    <t>袁贵生</t>
  </si>
  <si>
    <t>81014350042870908</t>
  </si>
  <si>
    <t>431281196911017215</t>
  </si>
  <si>
    <t>18174557195</t>
  </si>
  <si>
    <t>邹雪莹</t>
  </si>
  <si>
    <t>431281200302136824</t>
  </si>
  <si>
    <t>邹先富</t>
  </si>
  <si>
    <t>81014350042871107</t>
  </si>
  <si>
    <t>433002196412140839</t>
  </si>
  <si>
    <t>18274504198</t>
  </si>
  <si>
    <t>431281200302286814</t>
  </si>
  <si>
    <t>杨仕礼</t>
  </si>
  <si>
    <t>81014350223410969</t>
  </si>
  <si>
    <t>433002196708060811</t>
  </si>
  <si>
    <t>15074559549</t>
  </si>
  <si>
    <t>瞿香来</t>
  </si>
  <si>
    <t>81014350004515983</t>
  </si>
  <si>
    <t>433002197405261012</t>
  </si>
  <si>
    <t>新增在读</t>
  </si>
  <si>
    <t>81014350004784082</t>
  </si>
  <si>
    <t>楠木田村英明山组</t>
  </si>
  <si>
    <t>18574558558</t>
  </si>
  <si>
    <t>楠木田村一组</t>
  </si>
  <si>
    <t>计算机专业</t>
  </si>
  <si>
    <t>13787502210</t>
  </si>
  <si>
    <t>杨湘材</t>
  </si>
  <si>
    <t>431281200211041299</t>
  </si>
  <si>
    <t>大三</t>
  </si>
  <si>
    <t>20210901</t>
  </si>
  <si>
    <t>林业技术</t>
  </si>
  <si>
    <t>杨接发</t>
  </si>
  <si>
    <t>81014350041279462</t>
  </si>
  <si>
    <t>433002196507100813</t>
  </si>
  <si>
    <t>18944941699</t>
  </si>
  <si>
    <t>桂花园乡川山村岩湾组</t>
  </si>
  <si>
    <t>梁林</t>
  </si>
  <si>
    <t>431281200111107246</t>
  </si>
  <si>
    <t>陕西艺术职业学院</t>
  </si>
  <si>
    <t>梁春</t>
  </si>
  <si>
    <t>81014350041279371</t>
  </si>
  <si>
    <t>431281197502046810</t>
  </si>
  <si>
    <t>15574501950</t>
  </si>
  <si>
    <t>大二</t>
  </si>
  <si>
    <t>20220901</t>
  </si>
  <si>
    <t>81014350041277103</t>
  </si>
  <si>
    <t>杨雨竹</t>
  </si>
  <si>
    <t>431281200401140140</t>
  </si>
  <si>
    <t>20210911</t>
  </si>
  <si>
    <t>杨汉成</t>
  </si>
  <si>
    <t>81014350041035323</t>
  </si>
  <si>
    <t>433002197403251013</t>
  </si>
  <si>
    <t>15074543588</t>
  </si>
  <si>
    <t>新桥居委会板桥组</t>
  </si>
  <si>
    <t>秦熙林</t>
  </si>
  <si>
    <t>431281200310207020</t>
  </si>
  <si>
    <t>湖南网络工程职业学院</t>
  </si>
  <si>
    <t>20210923</t>
  </si>
  <si>
    <t>机场运行服务与管理</t>
  </si>
  <si>
    <t>秦安喜</t>
  </si>
  <si>
    <t>81014350041036417</t>
  </si>
  <si>
    <t>43300219721231101X</t>
  </si>
  <si>
    <t>13789289995</t>
  </si>
  <si>
    <t>新桥居委会</t>
  </si>
  <si>
    <t>20220928</t>
  </si>
  <si>
    <t>20230919</t>
  </si>
  <si>
    <t>20230927</t>
  </si>
  <si>
    <t>杨  添</t>
  </si>
  <si>
    <t>431281200507040252</t>
  </si>
  <si>
    <t>汽车维修</t>
  </si>
  <si>
    <t>杨朝晖</t>
  </si>
  <si>
    <t>81014350041266033</t>
  </si>
  <si>
    <t>433002197109200813</t>
  </si>
  <si>
    <t>15526146912</t>
  </si>
  <si>
    <t>向  瑶</t>
  </si>
  <si>
    <t>431281200510130152</t>
  </si>
  <si>
    <t>湖南大汉技工学校</t>
  </si>
  <si>
    <t>建筑装饰</t>
  </si>
  <si>
    <t>81014350041264183</t>
  </si>
  <si>
    <t>433002196508270814</t>
  </si>
  <si>
    <t>15897402433</t>
  </si>
  <si>
    <t>数字媒体应用技术</t>
  </si>
  <si>
    <t>商贸管理系会计</t>
  </si>
  <si>
    <t>433002197507182912</t>
  </si>
  <si>
    <t>邓逸飞</t>
  </si>
  <si>
    <t>431281200410060097</t>
  </si>
  <si>
    <t>江西航空职业技术学院</t>
  </si>
  <si>
    <t xml:space="preserve">计算机网络技术 </t>
  </si>
  <si>
    <t>向开红</t>
  </si>
  <si>
    <t>81014350041264536</t>
  </si>
  <si>
    <t>433002197811160823</t>
  </si>
  <si>
    <t>蒋静茹</t>
  </si>
  <si>
    <t>431281200304247026</t>
  </si>
  <si>
    <t>中南林业科技大学北京教学点</t>
  </si>
  <si>
    <t>蒋小洋</t>
  </si>
  <si>
    <t>81014350041286129</t>
  </si>
  <si>
    <t>431281197510127012</t>
  </si>
  <si>
    <t>洪江市职业中专学校</t>
  </si>
  <si>
    <t>汽车运用用于维修</t>
  </si>
  <si>
    <t>中国水利水电第八工程局有限公司高级技工学校</t>
  </si>
  <si>
    <t>工程造价</t>
  </si>
  <si>
    <t>机械专业</t>
  </si>
  <si>
    <t>电脑专业</t>
  </si>
  <si>
    <t>433002197109100810</t>
  </si>
  <si>
    <t>岩门六组</t>
  </si>
  <si>
    <t>李利霞</t>
  </si>
  <si>
    <t>431281200305127026</t>
  </si>
  <si>
    <t>湖南化工职业技术学院</t>
  </si>
  <si>
    <t>药品生产技术</t>
  </si>
  <si>
    <t>李克友</t>
  </si>
  <si>
    <t>81014350041274373</t>
  </si>
  <si>
    <t>433002197008271014</t>
  </si>
  <si>
    <t>瞿毅琳</t>
  </si>
  <si>
    <t>431281200312090022</t>
  </si>
  <si>
    <t>湖南民族学院</t>
  </si>
  <si>
    <t>瞿海松</t>
  </si>
  <si>
    <t>81014350041274792</t>
  </si>
  <si>
    <t>蒋玲</t>
  </si>
  <si>
    <t>433002198007170822</t>
  </si>
  <si>
    <t>岩门二组</t>
  </si>
  <si>
    <t>向意莲</t>
  </si>
  <si>
    <t>43128120040628002X</t>
  </si>
  <si>
    <t>小学教育</t>
  </si>
  <si>
    <t>向开贵</t>
  </si>
  <si>
    <t>81014350041272784</t>
  </si>
  <si>
    <t>433002197005151017</t>
  </si>
  <si>
    <t>43300219750815701X</t>
  </si>
  <si>
    <t>李嬴</t>
  </si>
  <si>
    <t>蒋喜梅</t>
  </si>
  <si>
    <t>433002197003181028</t>
  </si>
  <si>
    <t>桂花园乡渔梁村九组</t>
  </si>
  <si>
    <t>杨桓昆</t>
  </si>
  <si>
    <t>431281200504190116</t>
  </si>
  <si>
    <t>化工</t>
  </si>
  <si>
    <t>翟春芳</t>
  </si>
  <si>
    <t>81014350041076154</t>
  </si>
  <si>
    <t>431281198003097028</t>
  </si>
  <si>
    <t>14786505596</t>
  </si>
  <si>
    <t>2023.春</t>
  </si>
  <si>
    <t>20200901</t>
  </si>
  <si>
    <t>湖北工程职业技术学院</t>
  </si>
  <si>
    <t>互联网技术</t>
  </si>
  <si>
    <t>万小羽</t>
  </si>
  <si>
    <t>431281200309160018</t>
  </si>
  <si>
    <t>城市轨道交通机电技术</t>
  </si>
  <si>
    <t>万荣煊</t>
  </si>
  <si>
    <t>81014350041267479</t>
  </si>
  <si>
    <t>433002194407260810</t>
  </si>
  <si>
    <t>18374554078</t>
  </si>
  <si>
    <t>杨坤中</t>
  </si>
  <si>
    <t>431281200509260072</t>
  </si>
  <si>
    <t>舟山职业技术学校</t>
  </si>
  <si>
    <t>数字媒体技术应用</t>
  </si>
  <si>
    <t>杨起发</t>
  </si>
  <si>
    <t>81014350041267515</t>
  </si>
  <si>
    <t>蒋丽君</t>
  </si>
  <si>
    <t>43128119831225682X</t>
  </si>
  <si>
    <t>13567663967</t>
  </si>
  <si>
    <t>杨磊</t>
  </si>
  <si>
    <t>431281200305196814</t>
  </si>
  <si>
    <t>202109</t>
  </si>
  <si>
    <t>市场营销</t>
  </si>
  <si>
    <t>杨丹</t>
  </si>
  <si>
    <t>81014350197395334</t>
  </si>
  <si>
    <t>431281199709137022</t>
  </si>
  <si>
    <t>17607452832</t>
  </si>
  <si>
    <t>桂花园村迴水湾组</t>
  </si>
  <si>
    <t>黄俊翔</t>
  </si>
  <si>
    <t>431281200712310071</t>
  </si>
  <si>
    <t>湖南华科技工学校</t>
  </si>
  <si>
    <t>新能源汽车</t>
  </si>
  <si>
    <t>黄长青</t>
  </si>
  <si>
    <t>81014350041022766</t>
  </si>
  <si>
    <t>433002197308290815</t>
  </si>
  <si>
    <t>17378027078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</si>
</sst>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0"/>
      <name val="Arial"/>
      <charset val="134"/>
    </font>
    <font>
      <sz val="18"/>
      <name val="黑体"/>
      <charset val="134"/>
    </font>
    <font>
      <sz val="11"/>
      <name val="宋体"/>
      <charset val="134"/>
    </font>
    <font>
      <b/>
      <sz val="9"/>
      <name val="仿宋_GB2312"/>
      <charset val="134"/>
    </font>
    <font>
      <sz val="9"/>
      <name val="宋体"/>
      <charset val="134"/>
    </font>
    <font>
      <sz val="14"/>
      <name val="黑体"/>
      <charset val="134"/>
    </font>
    <font>
      <b/>
      <u/>
      <sz val="24"/>
      <name val="方正小标宋简体"/>
      <charset val="134"/>
    </font>
    <font>
      <b/>
      <sz val="24"/>
      <name val="方正小标宋简体"/>
      <charset val="134"/>
    </font>
    <font>
      <sz val="11"/>
      <name val="楷体_GB2312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0"/>
      <name val="仿宋_GB2312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rgb="FF000000"/>
      <name val="仿宋_GB2312"/>
      <charset val="134"/>
    </font>
    <font>
      <b/>
      <sz val="9"/>
      <color rgb="FFFF0000"/>
      <name val="仿宋_GB2312"/>
      <charset val="134"/>
    </font>
    <font>
      <sz val="24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0" xfId="0" applyFont="1" applyFill="1" applyBorder="1" applyAlignment="1">
      <alignment vertical="top"/>
    </xf>
    <xf numFmtId="0" fontId="2" fillId="0" borderId="9" xfId="0" applyFont="1" applyFill="1" applyBorder="1" applyAlignment="1">
      <alignment horizontal="left"/>
    </xf>
    <xf numFmtId="0" fontId="2" fillId="0" borderId="7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49" fontId="2" fillId="0" borderId="0" xfId="0" applyNumberFormat="1" applyFont="1" applyFill="1" applyAlignment="1">
      <alignment horizontal="left" vertical="center" wrapText="1"/>
    </xf>
    <xf numFmtId="0" fontId="14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1" xfId="0" applyNumberFormat="1" applyFont="1" applyBorder="1" applyAlignment="1">
      <alignment horizontal="center" vertical="center" wrapText="1"/>
    </xf>
    <xf numFmtId="176" fontId="14" fillId="0" borderId="13" xfId="0" applyNumberFormat="1" applyFont="1" applyBorder="1" applyAlignment="1">
      <alignment horizontal="center" vertical="center" wrapText="1"/>
    </xf>
    <xf numFmtId="49" fontId="1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3" xfId="0" applyNumberFormat="1" applyFont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4" fillId="0" borderId="13" xfId="0" applyFont="1" applyFill="1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49" fontId="14" fillId="0" borderId="1" xfId="0" applyNumberFormat="1" applyFont="1" applyBorder="1" applyAlignment="1" quotePrefix="1">
      <alignment horizontal="center" vertical="center" wrapText="1"/>
    </xf>
    <xf numFmtId="0" fontId="14" fillId="0" borderId="1" xfId="0" applyNumberFormat="1" applyFont="1" applyFill="1" applyBorder="1" applyAlignment="1" applyProtection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4" fillId="0" borderId="13" xfId="0" applyFont="1" applyFill="1" applyBorder="1" applyAlignment="1" quotePrefix="1">
      <alignment horizontal="center" vertical="center" wrapText="1"/>
    </xf>
    <xf numFmtId="0" fontId="14" fillId="0" borderId="13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2" fillId="0" borderId="0" xfId="0" applyFont="1" applyFill="1" applyBorder="1" applyAlignment="1" quotePrefix="1">
      <alignment horizontal="left" vertical="center"/>
    </xf>
    <xf numFmtId="49" fontId="9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89"/>
  <sheetViews>
    <sheetView zoomScale="98" zoomScaleNormal="98" workbookViewId="0">
      <pane ySplit="6" topLeftCell="A72" activePane="bottomLeft" state="frozen"/>
      <selection/>
      <selection pane="bottomLeft" activeCell="M69" sqref="M69"/>
    </sheetView>
  </sheetViews>
  <sheetFormatPr defaultColWidth="9" defaultRowHeight="12.75"/>
  <cols>
    <col min="1" max="1" width="5.14285714285714" style="3" customWidth="1"/>
    <col min="2" max="2" width="7.84761904761905" style="3" customWidth="1"/>
    <col min="3" max="3" width="7.71428571428571" style="3" customWidth="1"/>
    <col min="4" max="4" width="7.42857142857143" style="3" customWidth="1"/>
    <col min="5" max="5" width="9.14285714285714" style="31"/>
    <col min="6" max="6" width="9.14285714285714" style="3"/>
    <col min="7" max="7" width="5.71428571428571" style="3" customWidth="1"/>
    <col min="8" max="8" width="11" style="31" customWidth="1"/>
    <col min="9" max="9" width="8.28571428571429" style="3" customWidth="1"/>
    <col min="10" max="10" width="20.8761904761905" style="31" customWidth="1"/>
    <col min="11" max="11" width="6" style="3" customWidth="1"/>
    <col min="12" max="12" width="6.84761904761905" style="3" customWidth="1"/>
    <col min="13" max="13" width="8.84761904761905" style="3" customWidth="1"/>
    <col min="14" max="14" width="10.1428571428571" style="31" customWidth="1"/>
    <col min="15" max="15" width="13.2857142857143" style="3" customWidth="1"/>
    <col min="16" max="16" width="11.4285714285714" style="31" customWidth="1"/>
    <col min="17" max="17" width="10.2857142857143" style="11" customWidth="1"/>
    <col min="18" max="18" width="9.14285714285714" style="3" customWidth="1"/>
    <col min="19" max="19" width="8.56190476190476" style="3" customWidth="1"/>
    <col min="20" max="20" width="11.847619047619" style="31" customWidth="1"/>
    <col min="21" max="21" width="14" style="3" customWidth="1"/>
    <col min="22" max="22" width="7.14285714285714" style="3" customWidth="1"/>
    <col min="23" max="16384" width="9.14285714285714" style="3"/>
  </cols>
  <sheetData>
    <row r="1" s="1" customFormat="1" ht="22.5" spans="1:17">
      <c r="A1" s="12" t="s">
        <v>0</v>
      </c>
      <c r="B1" s="12"/>
      <c r="Q1" s="20"/>
    </row>
    <row r="2" s="1" customFormat="1" ht="22.5" spans="1:17">
      <c r="A2" s="2"/>
      <c r="Q2" s="20"/>
    </row>
    <row r="3" s="1" customFormat="1" ht="31.5" spans="1:2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="2" customFormat="1" ht="13.5" spans="1:21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2"/>
      <c r="R4" s="15"/>
      <c r="S4" s="15"/>
      <c r="T4" s="15"/>
      <c r="U4" s="15"/>
    </row>
    <row r="6" s="4" customFormat="1" ht="50" customHeight="1" spans="1:22">
      <c r="A6" s="16" t="s">
        <v>3</v>
      </c>
      <c r="B6" s="17" t="s">
        <v>4</v>
      </c>
      <c r="C6" s="16" t="s">
        <v>5</v>
      </c>
      <c r="D6" s="17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18</v>
      </c>
      <c r="Q6" s="23" t="s">
        <v>19</v>
      </c>
      <c r="R6" s="16" t="s">
        <v>20</v>
      </c>
      <c r="S6" s="16" t="s">
        <v>21</v>
      </c>
      <c r="T6" s="16" t="s">
        <v>22</v>
      </c>
      <c r="U6" s="16" t="s">
        <v>23</v>
      </c>
      <c r="V6" s="17" t="s">
        <v>24</v>
      </c>
    </row>
    <row r="7" s="4" customFormat="1" ht="32" customHeight="1" spans="1:22">
      <c r="A7" s="32">
        <v>1</v>
      </c>
      <c r="B7" s="33" t="s">
        <v>25</v>
      </c>
      <c r="C7" s="33" t="s">
        <v>26</v>
      </c>
      <c r="D7" s="33" t="s">
        <v>27</v>
      </c>
      <c r="E7" s="34" t="s">
        <v>28</v>
      </c>
      <c r="F7" s="33" t="s">
        <v>29</v>
      </c>
      <c r="G7" s="33" t="s">
        <v>30</v>
      </c>
      <c r="H7" s="149" t="s">
        <v>31</v>
      </c>
      <c r="I7" s="33" t="s">
        <v>32</v>
      </c>
      <c r="J7" s="34" t="s">
        <v>33</v>
      </c>
      <c r="K7" s="33">
        <v>3</v>
      </c>
      <c r="L7" s="33" t="s">
        <v>34</v>
      </c>
      <c r="M7" s="33">
        <v>202209</v>
      </c>
      <c r="N7" s="34" t="s">
        <v>35</v>
      </c>
      <c r="O7" s="33" t="s">
        <v>36</v>
      </c>
      <c r="P7" s="149" t="s">
        <v>37</v>
      </c>
      <c r="Q7" s="33">
        <v>1500</v>
      </c>
      <c r="R7" s="33"/>
      <c r="S7" s="33" t="s">
        <v>36</v>
      </c>
      <c r="T7" s="149" t="s">
        <v>38</v>
      </c>
      <c r="U7" s="33" t="s">
        <v>39</v>
      </c>
      <c r="V7" s="33"/>
    </row>
    <row r="8" s="4" customFormat="1" ht="32" customHeight="1" spans="1:22">
      <c r="A8" s="32">
        <v>2</v>
      </c>
      <c r="B8" s="33" t="s">
        <v>25</v>
      </c>
      <c r="C8" s="33" t="s">
        <v>26</v>
      </c>
      <c r="D8" s="33" t="s">
        <v>27</v>
      </c>
      <c r="E8" s="34" t="s">
        <v>40</v>
      </c>
      <c r="F8" s="33" t="s">
        <v>41</v>
      </c>
      <c r="G8" s="33" t="s">
        <v>30</v>
      </c>
      <c r="H8" s="149" t="s">
        <v>42</v>
      </c>
      <c r="I8" s="33" t="s">
        <v>32</v>
      </c>
      <c r="J8" s="34" t="s">
        <v>43</v>
      </c>
      <c r="K8" s="33">
        <v>3</v>
      </c>
      <c r="L8" s="33" t="s">
        <v>34</v>
      </c>
      <c r="M8" s="33">
        <v>202209</v>
      </c>
      <c r="N8" s="34" t="s">
        <v>44</v>
      </c>
      <c r="O8" s="33" t="s">
        <v>45</v>
      </c>
      <c r="P8" s="34" t="s">
        <v>46</v>
      </c>
      <c r="Q8" s="33">
        <v>1500</v>
      </c>
      <c r="R8" s="33"/>
      <c r="S8" s="33" t="s">
        <v>45</v>
      </c>
      <c r="T8" s="149" t="s">
        <v>47</v>
      </c>
      <c r="U8" s="33" t="s">
        <v>48</v>
      </c>
      <c r="V8" s="33"/>
    </row>
    <row r="9" s="4" customFormat="1" ht="32" customHeight="1" spans="1:22">
      <c r="A9" s="32">
        <v>3</v>
      </c>
      <c r="B9" s="33" t="s">
        <v>25</v>
      </c>
      <c r="C9" s="33" t="s">
        <v>26</v>
      </c>
      <c r="D9" s="33" t="s">
        <v>27</v>
      </c>
      <c r="E9" s="34" t="s">
        <v>40</v>
      </c>
      <c r="F9" s="33" t="s">
        <v>49</v>
      </c>
      <c r="G9" s="33" t="s">
        <v>30</v>
      </c>
      <c r="H9" s="149" t="s">
        <v>50</v>
      </c>
      <c r="I9" s="33" t="s">
        <v>32</v>
      </c>
      <c r="J9" s="34" t="s">
        <v>51</v>
      </c>
      <c r="K9" s="33">
        <v>1</v>
      </c>
      <c r="L9" s="33" t="s">
        <v>34</v>
      </c>
      <c r="M9" s="33">
        <v>202409</v>
      </c>
      <c r="N9" s="34" t="s">
        <v>35</v>
      </c>
      <c r="O9" s="33" t="s">
        <v>52</v>
      </c>
      <c r="P9" s="149" t="s">
        <v>53</v>
      </c>
      <c r="Q9" s="33">
        <v>1500</v>
      </c>
      <c r="R9" s="33"/>
      <c r="S9" s="33" t="s">
        <v>52</v>
      </c>
      <c r="T9" s="149" t="s">
        <v>54</v>
      </c>
      <c r="U9" s="33">
        <v>15074597639</v>
      </c>
      <c r="V9" s="33" t="s">
        <v>55</v>
      </c>
    </row>
    <row r="10" s="5" customFormat="1" ht="32" customHeight="1" spans="1:22">
      <c r="A10" s="32">
        <v>4</v>
      </c>
      <c r="B10" s="33" t="s">
        <v>25</v>
      </c>
      <c r="C10" s="33" t="s">
        <v>26</v>
      </c>
      <c r="D10" s="33" t="s">
        <v>27</v>
      </c>
      <c r="E10" s="34" t="s">
        <v>56</v>
      </c>
      <c r="F10" s="33" t="s">
        <v>57</v>
      </c>
      <c r="G10" s="33" t="s">
        <v>58</v>
      </c>
      <c r="H10" s="149" t="s">
        <v>59</v>
      </c>
      <c r="I10" s="33" t="s">
        <v>32</v>
      </c>
      <c r="J10" s="34" t="s">
        <v>60</v>
      </c>
      <c r="K10" s="33">
        <v>1</v>
      </c>
      <c r="L10" s="33" t="s">
        <v>61</v>
      </c>
      <c r="M10" s="33">
        <v>202409</v>
      </c>
      <c r="N10" s="34" t="s">
        <v>62</v>
      </c>
      <c r="O10" s="33" t="s">
        <v>57</v>
      </c>
      <c r="P10" s="34" t="s">
        <v>63</v>
      </c>
      <c r="Q10" s="33">
        <v>1500</v>
      </c>
      <c r="R10" s="33"/>
      <c r="S10" s="33" t="s">
        <v>64</v>
      </c>
      <c r="T10" s="149" t="s">
        <v>65</v>
      </c>
      <c r="U10" s="33">
        <v>15274515769</v>
      </c>
      <c r="V10" s="34" t="s">
        <v>66</v>
      </c>
    </row>
    <row r="11" s="5" customFormat="1" ht="32" customHeight="1" spans="1:22">
      <c r="A11" s="32">
        <v>5</v>
      </c>
      <c r="B11" s="33" t="s">
        <v>25</v>
      </c>
      <c r="C11" s="33" t="s">
        <v>26</v>
      </c>
      <c r="D11" s="33" t="s">
        <v>27</v>
      </c>
      <c r="E11" s="34" t="s">
        <v>67</v>
      </c>
      <c r="F11" s="33" t="s">
        <v>68</v>
      </c>
      <c r="G11" s="33" t="s">
        <v>58</v>
      </c>
      <c r="H11" s="149" t="s">
        <v>69</v>
      </c>
      <c r="I11" s="33" t="s">
        <v>32</v>
      </c>
      <c r="J11" s="34" t="s">
        <v>60</v>
      </c>
      <c r="K11" s="33">
        <v>1</v>
      </c>
      <c r="L11" s="33" t="s">
        <v>61</v>
      </c>
      <c r="M11" s="33">
        <v>202409</v>
      </c>
      <c r="N11" s="34" t="s">
        <v>70</v>
      </c>
      <c r="O11" s="33" t="s">
        <v>68</v>
      </c>
      <c r="P11" s="34" t="s">
        <v>71</v>
      </c>
      <c r="Q11" s="33">
        <v>1500</v>
      </c>
      <c r="R11" s="33"/>
      <c r="S11" s="33" t="s">
        <v>45</v>
      </c>
      <c r="T11" s="149" t="s">
        <v>47</v>
      </c>
      <c r="U11" s="33" t="s">
        <v>72</v>
      </c>
      <c r="V11" s="34" t="s">
        <v>66</v>
      </c>
    </row>
    <row r="12" s="5" customFormat="1" ht="32" customHeight="1" spans="1:22">
      <c r="A12" s="32" t="s">
        <v>73</v>
      </c>
      <c r="B12" s="33" t="s">
        <v>25</v>
      </c>
      <c r="C12" s="33" t="s">
        <v>26</v>
      </c>
      <c r="D12" s="33" t="s">
        <v>27</v>
      </c>
      <c r="E12" s="34" t="s">
        <v>67</v>
      </c>
      <c r="F12" s="33" t="s">
        <v>74</v>
      </c>
      <c r="G12" s="33" t="s">
        <v>58</v>
      </c>
      <c r="H12" s="149" t="s">
        <v>75</v>
      </c>
      <c r="I12" s="33" t="s">
        <v>32</v>
      </c>
      <c r="J12" s="34" t="s">
        <v>76</v>
      </c>
      <c r="K12" s="33">
        <v>1</v>
      </c>
      <c r="L12" s="33" t="s">
        <v>61</v>
      </c>
      <c r="M12" s="33">
        <v>202409</v>
      </c>
      <c r="N12" s="34" t="s">
        <v>77</v>
      </c>
      <c r="O12" s="33" t="s">
        <v>78</v>
      </c>
      <c r="P12" s="149" t="s">
        <v>79</v>
      </c>
      <c r="Q12" s="33">
        <v>1500</v>
      </c>
      <c r="R12" s="33"/>
      <c r="S12" s="33" t="s">
        <v>78</v>
      </c>
      <c r="T12" s="34" t="s">
        <v>80</v>
      </c>
      <c r="U12" s="33">
        <v>18169298365</v>
      </c>
      <c r="V12" s="33" t="s">
        <v>55</v>
      </c>
    </row>
    <row r="13" s="5" customFormat="1" ht="32" customHeight="1" spans="1:22">
      <c r="A13" s="32" t="s">
        <v>81</v>
      </c>
      <c r="B13" s="33" t="s">
        <v>25</v>
      </c>
      <c r="C13" s="33" t="s">
        <v>26</v>
      </c>
      <c r="D13" s="33" t="s">
        <v>27</v>
      </c>
      <c r="E13" s="34" t="s">
        <v>82</v>
      </c>
      <c r="F13" s="33" t="s">
        <v>83</v>
      </c>
      <c r="G13" s="33" t="s">
        <v>58</v>
      </c>
      <c r="H13" s="34" t="s">
        <v>84</v>
      </c>
      <c r="I13" s="33" t="s">
        <v>32</v>
      </c>
      <c r="J13" s="34" t="s">
        <v>60</v>
      </c>
      <c r="K13" s="33" t="s">
        <v>85</v>
      </c>
      <c r="L13" s="33" t="s">
        <v>61</v>
      </c>
      <c r="M13" s="33" t="s">
        <v>86</v>
      </c>
      <c r="N13" s="34" t="s">
        <v>70</v>
      </c>
      <c r="O13" s="33" t="s">
        <v>87</v>
      </c>
      <c r="P13" s="149" t="s">
        <v>88</v>
      </c>
      <c r="Q13" s="33">
        <v>1500</v>
      </c>
      <c r="R13" s="33"/>
      <c r="S13" s="33" t="s">
        <v>87</v>
      </c>
      <c r="T13" s="34" t="s">
        <v>89</v>
      </c>
      <c r="U13" s="33">
        <v>13725733413</v>
      </c>
      <c r="V13" s="33"/>
    </row>
    <row r="14" s="6" customFormat="1" ht="32" customHeight="1" spans="1:22">
      <c r="A14" s="32" t="s">
        <v>90</v>
      </c>
      <c r="B14" s="33" t="s">
        <v>25</v>
      </c>
      <c r="C14" s="33" t="s">
        <v>26</v>
      </c>
      <c r="D14" s="33" t="s">
        <v>27</v>
      </c>
      <c r="E14" s="34" t="s">
        <v>91</v>
      </c>
      <c r="F14" s="33" t="s">
        <v>92</v>
      </c>
      <c r="G14" s="33" t="s">
        <v>30</v>
      </c>
      <c r="H14" s="34" t="s">
        <v>93</v>
      </c>
      <c r="I14" s="33" t="s">
        <v>32</v>
      </c>
      <c r="J14" s="34" t="s">
        <v>94</v>
      </c>
      <c r="K14" s="33" t="s">
        <v>85</v>
      </c>
      <c r="L14" s="33" t="s">
        <v>61</v>
      </c>
      <c r="M14" s="33" t="s">
        <v>86</v>
      </c>
      <c r="N14" s="34" t="s">
        <v>95</v>
      </c>
      <c r="O14" s="33" t="s">
        <v>96</v>
      </c>
      <c r="P14" s="34" t="s">
        <v>97</v>
      </c>
      <c r="Q14" s="33">
        <v>1500</v>
      </c>
      <c r="R14" s="33"/>
      <c r="S14" s="33" t="s">
        <v>96</v>
      </c>
      <c r="T14" s="34" t="s">
        <v>98</v>
      </c>
      <c r="U14" s="33">
        <v>18627485510</v>
      </c>
      <c r="V14" s="33"/>
    </row>
    <row r="15" s="6" customFormat="1" ht="32" customHeight="1" spans="1:22">
      <c r="A15" s="32" t="s">
        <v>99</v>
      </c>
      <c r="B15" s="33" t="s">
        <v>25</v>
      </c>
      <c r="C15" s="33" t="s">
        <v>26</v>
      </c>
      <c r="D15" s="33" t="s">
        <v>27</v>
      </c>
      <c r="E15" s="34" t="s">
        <v>100</v>
      </c>
      <c r="F15" s="33" t="s">
        <v>101</v>
      </c>
      <c r="G15" s="33" t="s">
        <v>58</v>
      </c>
      <c r="H15" s="149" t="s">
        <v>102</v>
      </c>
      <c r="I15" s="33" t="s">
        <v>32</v>
      </c>
      <c r="J15" s="34" t="s">
        <v>103</v>
      </c>
      <c r="K15" s="33">
        <v>2</v>
      </c>
      <c r="L15" s="33" t="s">
        <v>34</v>
      </c>
      <c r="M15" s="33">
        <v>202309</v>
      </c>
      <c r="N15" s="34" t="s">
        <v>104</v>
      </c>
      <c r="O15" s="33" t="s">
        <v>105</v>
      </c>
      <c r="P15" s="149" t="s">
        <v>106</v>
      </c>
      <c r="Q15" s="33">
        <v>1500</v>
      </c>
      <c r="R15" s="33"/>
      <c r="S15" s="33" t="s">
        <v>105</v>
      </c>
      <c r="T15" s="149" t="s">
        <v>107</v>
      </c>
      <c r="U15" s="33">
        <v>19967799970</v>
      </c>
      <c r="V15" s="33"/>
    </row>
    <row r="16" s="7" customFormat="1" ht="32" customHeight="1" spans="1:22">
      <c r="A16" s="32" t="s">
        <v>108</v>
      </c>
      <c r="B16" s="33" t="s">
        <v>25</v>
      </c>
      <c r="C16" s="33" t="s">
        <v>26</v>
      </c>
      <c r="D16" s="33" t="s">
        <v>27</v>
      </c>
      <c r="E16" s="34" t="s">
        <v>82</v>
      </c>
      <c r="F16" s="33" t="s">
        <v>109</v>
      </c>
      <c r="G16" s="33" t="s">
        <v>58</v>
      </c>
      <c r="H16" s="149" t="s">
        <v>110</v>
      </c>
      <c r="I16" s="33" t="s">
        <v>32</v>
      </c>
      <c r="J16" s="34" t="s">
        <v>60</v>
      </c>
      <c r="K16" s="33">
        <v>2</v>
      </c>
      <c r="L16" s="33" t="s">
        <v>61</v>
      </c>
      <c r="M16" s="33">
        <v>202309</v>
      </c>
      <c r="N16" s="34" t="s">
        <v>111</v>
      </c>
      <c r="O16" s="33" t="s">
        <v>112</v>
      </c>
      <c r="P16" s="149" t="s">
        <v>113</v>
      </c>
      <c r="Q16" s="33">
        <v>1500</v>
      </c>
      <c r="R16" s="33"/>
      <c r="S16" s="33" t="s">
        <v>112</v>
      </c>
      <c r="T16" s="149" t="s">
        <v>114</v>
      </c>
      <c r="U16" s="33">
        <v>13762936529</v>
      </c>
      <c r="V16" s="33"/>
    </row>
    <row r="17" s="7" customFormat="1" ht="32" customHeight="1" spans="1:22">
      <c r="A17" s="32" t="s">
        <v>115</v>
      </c>
      <c r="B17" s="33" t="s">
        <v>25</v>
      </c>
      <c r="C17" s="33" t="s">
        <v>26</v>
      </c>
      <c r="D17" s="33" t="s">
        <v>27</v>
      </c>
      <c r="E17" s="34" t="s">
        <v>91</v>
      </c>
      <c r="F17" s="33" t="s">
        <v>116</v>
      </c>
      <c r="G17" s="33" t="s">
        <v>30</v>
      </c>
      <c r="H17" s="149" t="s">
        <v>117</v>
      </c>
      <c r="I17" s="33" t="s">
        <v>32</v>
      </c>
      <c r="J17" s="34" t="s">
        <v>118</v>
      </c>
      <c r="K17" s="33">
        <v>1</v>
      </c>
      <c r="L17" s="33" t="s">
        <v>34</v>
      </c>
      <c r="M17" s="33">
        <v>202409</v>
      </c>
      <c r="N17" s="34" t="s">
        <v>119</v>
      </c>
      <c r="O17" s="33" t="s">
        <v>120</v>
      </c>
      <c r="P17" s="149" t="s">
        <v>121</v>
      </c>
      <c r="Q17" s="33">
        <v>1500</v>
      </c>
      <c r="R17" s="33"/>
      <c r="S17" s="33" t="s">
        <v>120</v>
      </c>
      <c r="T17" s="149" t="s">
        <v>122</v>
      </c>
      <c r="U17" s="33">
        <v>18075598213</v>
      </c>
      <c r="V17" s="33" t="s">
        <v>55</v>
      </c>
    </row>
    <row r="18" s="5" customFormat="1" ht="32" customHeight="1" spans="1:22">
      <c r="A18" s="32" t="s">
        <v>123</v>
      </c>
      <c r="B18" s="33" t="s">
        <v>25</v>
      </c>
      <c r="C18" s="33" t="s">
        <v>26</v>
      </c>
      <c r="D18" s="33" t="s">
        <v>27</v>
      </c>
      <c r="E18" s="34" t="s">
        <v>124</v>
      </c>
      <c r="F18" s="33" t="s">
        <v>125</v>
      </c>
      <c r="G18" s="33" t="s">
        <v>30</v>
      </c>
      <c r="H18" s="149" t="s">
        <v>126</v>
      </c>
      <c r="I18" s="33" t="s">
        <v>32</v>
      </c>
      <c r="J18" s="34" t="s">
        <v>127</v>
      </c>
      <c r="K18" s="33">
        <v>1</v>
      </c>
      <c r="L18" s="33" t="s">
        <v>34</v>
      </c>
      <c r="M18" s="33">
        <v>202409</v>
      </c>
      <c r="N18" s="34" t="s">
        <v>128</v>
      </c>
      <c r="O18" s="33" t="s">
        <v>129</v>
      </c>
      <c r="P18" s="34" t="s">
        <v>130</v>
      </c>
      <c r="Q18" s="33">
        <v>1500</v>
      </c>
      <c r="R18" s="33"/>
      <c r="S18" s="33" t="s">
        <v>131</v>
      </c>
      <c r="T18" s="149" t="s">
        <v>132</v>
      </c>
      <c r="U18" s="33">
        <v>13874498918</v>
      </c>
      <c r="V18" s="33" t="s">
        <v>55</v>
      </c>
    </row>
    <row r="19" s="5" customFormat="1" ht="32" customHeight="1" spans="1:22">
      <c r="A19" s="32" t="s">
        <v>133</v>
      </c>
      <c r="B19" s="33" t="s">
        <v>25</v>
      </c>
      <c r="C19" s="33" t="s">
        <v>26</v>
      </c>
      <c r="D19" s="33" t="s">
        <v>27</v>
      </c>
      <c r="E19" s="34" t="s">
        <v>134</v>
      </c>
      <c r="F19" s="33" t="s">
        <v>135</v>
      </c>
      <c r="G19" s="33" t="s">
        <v>30</v>
      </c>
      <c r="H19" s="34" t="s">
        <v>136</v>
      </c>
      <c r="I19" s="33" t="s">
        <v>32</v>
      </c>
      <c r="J19" s="34" t="s">
        <v>137</v>
      </c>
      <c r="K19" s="33">
        <v>3</v>
      </c>
      <c r="L19" s="33" t="s">
        <v>34</v>
      </c>
      <c r="M19" s="33">
        <v>202209</v>
      </c>
      <c r="N19" s="34" t="s">
        <v>138</v>
      </c>
      <c r="O19" s="33" t="s">
        <v>139</v>
      </c>
      <c r="P19" s="34" t="s">
        <v>140</v>
      </c>
      <c r="Q19" s="33">
        <v>1500</v>
      </c>
      <c r="R19" s="33"/>
      <c r="S19" s="33" t="s">
        <v>139</v>
      </c>
      <c r="T19" s="34" t="s">
        <v>141</v>
      </c>
      <c r="U19" s="33" t="s">
        <v>142</v>
      </c>
      <c r="V19" s="33"/>
    </row>
    <row r="20" s="8" customFormat="1" ht="32" customHeight="1" spans="1:22">
      <c r="A20" s="32" t="s">
        <v>143</v>
      </c>
      <c r="B20" s="33" t="s">
        <v>25</v>
      </c>
      <c r="C20" s="33" t="s">
        <v>26</v>
      </c>
      <c r="D20" s="33" t="s">
        <v>27</v>
      </c>
      <c r="E20" s="34" t="s">
        <v>144</v>
      </c>
      <c r="F20" s="33" t="s">
        <v>145</v>
      </c>
      <c r="G20" s="33" t="s">
        <v>30</v>
      </c>
      <c r="H20" s="34" t="s">
        <v>146</v>
      </c>
      <c r="I20" s="33" t="s">
        <v>32</v>
      </c>
      <c r="J20" s="34" t="s">
        <v>60</v>
      </c>
      <c r="K20" s="33">
        <v>3</v>
      </c>
      <c r="L20" s="33" t="s">
        <v>61</v>
      </c>
      <c r="M20" s="33">
        <v>202209</v>
      </c>
      <c r="N20" s="34" t="s">
        <v>147</v>
      </c>
      <c r="O20" s="33" t="s">
        <v>148</v>
      </c>
      <c r="P20" s="34" t="s">
        <v>149</v>
      </c>
      <c r="Q20" s="33">
        <v>1500</v>
      </c>
      <c r="R20" s="33"/>
      <c r="S20" s="33" t="s">
        <v>148</v>
      </c>
      <c r="T20" s="149" t="s">
        <v>150</v>
      </c>
      <c r="U20" s="33" t="s">
        <v>151</v>
      </c>
      <c r="V20" s="33"/>
    </row>
    <row r="21" s="4" customFormat="1" ht="32" customHeight="1" spans="1:22">
      <c r="A21" s="32" t="s">
        <v>152</v>
      </c>
      <c r="B21" s="33" t="s">
        <v>25</v>
      </c>
      <c r="C21" s="33" t="s">
        <v>26</v>
      </c>
      <c r="D21" s="33" t="s">
        <v>27</v>
      </c>
      <c r="E21" s="34" t="s">
        <v>153</v>
      </c>
      <c r="F21" s="33" t="s">
        <v>154</v>
      </c>
      <c r="G21" s="33" t="s">
        <v>58</v>
      </c>
      <c r="H21" s="34" t="s">
        <v>155</v>
      </c>
      <c r="I21" s="33" t="s">
        <v>32</v>
      </c>
      <c r="J21" s="34" t="s">
        <v>60</v>
      </c>
      <c r="K21" s="33">
        <v>3</v>
      </c>
      <c r="L21" s="33" t="s">
        <v>61</v>
      </c>
      <c r="M21" s="33">
        <v>202209</v>
      </c>
      <c r="N21" s="34" t="s">
        <v>147</v>
      </c>
      <c r="O21" s="33" t="s">
        <v>156</v>
      </c>
      <c r="P21" s="34" t="s">
        <v>157</v>
      </c>
      <c r="Q21" s="33">
        <v>1500</v>
      </c>
      <c r="R21" s="33"/>
      <c r="S21" s="33" t="s">
        <v>156</v>
      </c>
      <c r="T21" s="34" t="s">
        <v>158</v>
      </c>
      <c r="U21" s="33">
        <v>13762922827</v>
      </c>
      <c r="V21" s="33"/>
    </row>
    <row r="22" s="4" customFormat="1" ht="32" customHeight="1" spans="1:22">
      <c r="A22" s="32" t="s">
        <v>159</v>
      </c>
      <c r="B22" s="33" t="s">
        <v>25</v>
      </c>
      <c r="C22" s="33" t="s">
        <v>26</v>
      </c>
      <c r="D22" s="33" t="s">
        <v>27</v>
      </c>
      <c r="E22" s="34" t="s">
        <v>124</v>
      </c>
      <c r="F22" s="33" t="s">
        <v>160</v>
      </c>
      <c r="G22" s="33" t="s">
        <v>58</v>
      </c>
      <c r="H22" s="34" t="s">
        <v>161</v>
      </c>
      <c r="I22" s="33" t="s">
        <v>32</v>
      </c>
      <c r="J22" s="34" t="s">
        <v>162</v>
      </c>
      <c r="K22" s="33" t="s">
        <v>163</v>
      </c>
      <c r="L22" s="33" t="s">
        <v>34</v>
      </c>
      <c r="M22" s="33">
        <v>202309</v>
      </c>
      <c r="N22" s="34" t="s">
        <v>111</v>
      </c>
      <c r="O22" s="33" t="s">
        <v>164</v>
      </c>
      <c r="P22" s="34" t="s">
        <v>165</v>
      </c>
      <c r="Q22" s="33">
        <v>1500</v>
      </c>
      <c r="R22" s="33"/>
      <c r="S22" s="33" t="s">
        <v>164</v>
      </c>
      <c r="T22" s="34" t="s">
        <v>166</v>
      </c>
      <c r="U22" s="33" t="s">
        <v>167</v>
      </c>
      <c r="V22" s="33"/>
    </row>
    <row r="23" s="4" customFormat="1" ht="32" customHeight="1" spans="1:22">
      <c r="A23" s="32" t="s">
        <v>168</v>
      </c>
      <c r="B23" s="33" t="s">
        <v>25</v>
      </c>
      <c r="C23" s="33" t="s">
        <v>26</v>
      </c>
      <c r="D23" s="33" t="s">
        <v>27</v>
      </c>
      <c r="E23" s="34" t="s">
        <v>134</v>
      </c>
      <c r="F23" s="33" t="s">
        <v>169</v>
      </c>
      <c r="G23" s="33" t="s">
        <v>58</v>
      </c>
      <c r="H23" s="34" t="s">
        <v>170</v>
      </c>
      <c r="I23" s="33" t="s">
        <v>32</v>
      </c>
      <c r="J23" s="34" t="s">
        <v>60</v>
      </c>
      <c r="K23" s="33" t="s">
        <v>163</v>
      </c>
      <c r="L23" s="33" t="s">
        <v>61</v>
      </c>
      <c r="M23" s="33">
        <v>202309</v>
      </c>
      <c r="N23" s="34" t="s">
        <v>171</v>
      </c>
      <c r="O23" s="33" t="s">
        <v>139</v>
      </c>
      <c r="P23" s="34" t="s">
        <v>140</v>
      </c>
      <c r="Q23" s="33">
        <v>1500</v>
      </c>
      <c r="R23" s="33"/>
      <c r="S23" s="33" t="s">
        <v>139</v>
      </c>
      <c r="T23" s="34" t="s">
        <v>141</v>
      </c>
      <c r="U23" s="33" t="s">
        <v>142</v>
      </c>
      <c r="V23" s="33"/>
    </row>
    <row r="24" s="4" customFormat="1" ht="32" customHeight="1" spans="1:22">
      <c r="A24" s="32" t="s">
        <v>172</v>
      </c>
      <c r="B24" s="33" t="s">
        <v>25</v>
      </c>
      <c r="C24" s="33" t="s">
        <v>26</v>
      </c>
      <c r="D24" s="33" t="s">
        <v>173</v>
      </c>
      <c r="E24" s="34" t="s">
        <v>174</v>
      </c>
      <c r="F24" s="33" t="s">
        <v>175</v>
      </c>
      <c r="G24" s="33" t="s">
        <v>30</v>
      </c>
      <c r="H24" s="34" t="s">
        <v>176</v>
      </c>
      <c r="I24" s="33" t="s">
        <v>32</v>
      </c>
      <c r="J24" s="34" t="s">
        <v>177</v>
      </c>
      <c r="K24" s="33">
        <v>1</v>
      </c>
      <c r="L24" s="33" t="s">
        <v>34</v>
      </c>
      <c r="M24" s="33">
        <v>202409</v>
      </c>
      <c r="N24" s="34" t="s">
        <v>178</v>
      </c>
      <c r="O24" s="33" t="s">
        <v>179</v>
      </c>
      <c r="P24" s="34" t="s">
        <v>180</v>
      </c>
      <c r="Q24" s="33">
        <v>1500</v>
      </c>
      <c r="R24" s="33"/>
      <c r="S24" s="33" t="s">
        <v>179</v>
      </c>
      <c r="T24" s="34" t="s">
        <v>181</v>
      </c>
      <c r="U24" s="33">
        <v>17375957580</v>
      </c>
      <c r="V24" s="33" t="s">
        <v>182</v>
      </c>
    </row>
    <row r="25" s="4" customFormat="1" ht="32" customHeight="1" spans="1:22">
      <c r="A25" s="32" t="s">
        <v>183</v>
      </c>
      <c r="B25" s="33" t="s">
        <v>25</v>
      </c>
      <c r="C25" s="33" t="s">
        <v>26</v>
      </c>
      <c r="D25" s="33" t="s">
        <v>173</v>
      </c>
      <c r="E25" s="34" t="s">
        <v>184</v>
      </c>
      <c r="F25" s="33" t="s">
        <v>185</v>
      </c>
      <c r="G25" s="33" t="s">
        <v>30</v>
      </c>
      <c r="H25" s="34" t="s">
        <v>186</v>
      </c>
      <c r="I25" s="33" t="s">
        <v>32</v>
      </c>
      <c r="J25" s="34" t="s">
        <v>187</v>
      </c>
      <c r="K25" s="33">
        <v>1</v>
      </c>
      <c r="L25" s="33" t="s">
        <v>34</v>
      </c>
      <c r="M25" s="33">
        <v>202409</v>
      </c>
      <c r="N25" s="34" t="s">
        <v>62</v>
      </c>
      <c r="O25" s="33" t="s">
        <v>188</v>
      </c>
      <c r="P25" s="34" t="s">
        <v>189</v>
      </c>
      <c r="Q25" s="33">
        <v>1500</v>
      </c>
      <c r="R25" s="33"/>
      <c r="S25" s="33" t="s">
        <v>188</v>
      </c>
      <c r="T25" s="34" t="s">
        <v>190</v>
      </c>
      <c r="U25" s="34" t="s">
        <v>191</v>
      </c>
      <c r="V25" s="33" t="s">
        <v>182</v>
      </c>
    </row>
    <row r="26" s="4" customFormat="1" ht="32" customHeight="1" spans="1:22">
      <c r="A26" s="32" t="s">
        <v>192</v>
      </c>
      <c r="B26" s="33" t="s">
        <v>25</v>
      </c>
      <c r="C26" s="33" t="s">
        <v>26</v>
      </c>
      <c r="D26" s="33" t="s">
        <v>173</v>
      </c>
      <c r="E26" s="34" t="s">
        <v>193</v>
      </c>
      <c r="F26" s="33" t="s">
        <v>194</v>
      </c>
      <c r="G26" s="33" t="s">
        <v>58</v>
      </c>
      <c r="H26" s="34" t="s">
        <v>195</v>
      </c>
      <c r="I26" s="33" t="s">
        <v>32</v>
      </c>
      <c r="J26" s="34" t="s">
        <v>196</v>
      </c>
      <c r="K26" s="33">
        <v>3</v>
      </c>
      <c r="L26" s="33" t="s">
        <v>34</v>
      </c>
      <c r="M26" s="33">
        <v>202209</v>
      </c>
      <c r="N26" s="34" t="s">
        <v>197</v>
      </c>
      <c r="O26" s="33" t="s">
        <v>198</v>
      </c>
      <c r="P26" s="34" t="s">
        <v>199</v>
      </c>
      <c r="Q26" s="33">
        <v>1500</v>
      </c>
      <c r="R26" s="33"/>
      <c r="S26" s="33" t="s">
        <v>198</v>
      </c>
      <c r="T26" s="34" t="s">
        <v>200</v>
      </c>
      <c r="U26" s="33">
        <v>18227193230</v>
      </c>
      <c r="V26" s="33"/>
    </row>
    <row r="27" s="4" customFormat="1" ht="32" customHeight="1" spans="1:22">
      <c r="A27" s="32" t="s">
        <v>201</v>
      </c>
      <c r="B27" s="33" t="s">
        <v>25</v>
      </c>
      <c r="C27" s="33" t="s">
        <v>26</v>
      </c>
      <c r="D27" s="33" t="s">
        <v>173</v>
      </c>
      <c r="E27" s="34" t="s">
        <v>184</v>
      </c>
      <c r="F27" s="33" t="s">
        <v>202</v>
      </c>
      <c r="G27" s="33" t="s">
        <v>30</v>
      </c>
      <c r="H27" s="34" t="s">
        <v>203</v>
      </c>
      <c r="I27" s="33" t="s">
        <v>32</v>
      </c>
      <c r="J27" s="34" t="s">
        <v>204</v>
      </c>
      <c r="K27" s="33">
        <v>2</v>
      </c>
      <c r="L27" s="33" t="s">
        <v>34</v>
      </c>
      <c r="M27" s="33">
        <v>202309</v>
      </c>
      <c r="N27" s="34" t="s">
        <v>205</v>
      </c>
      <c r="O27" s="33" t="s">
        <v>206</v>
      </c>
      <c r="P27" s="34" t="s">
        <v>207</v>
      </c>
      <c r="Q27" s="33">
        <v>1500</v>
      </c>
      <c r="R27" s="33"/>
      <c r="S27" s="33" t="s">
        <v>206</v>
      </c>
      <c r="T27" s="34" t="s">
        <v>208</v>
      </c>
      <c r="U27" s="33">
        <v>18166206896</v>
      </c>
      <c r="V27" s="33"/>
    </row>
    <row r="28" s="4" customFormat="1" ht="32" customHeight="1" spans="1:22">
      <c r="A28" s="32" t="s">
        <v>209</v>
      </c>
      <c r="B28" s="33" t="s">
        <v>25</v>
      </c>
      <c r="C28" s="33" t="s">
        <v>26</v>
      </c>
      <c r="D28" s="33" t="s">
        <v>173</v>
      </c>
      <c r="E28" s="34" t="s">
        <v>174</v>
      </c>
      <c r="F28" s="33" t="s">
        <v>210</v>
      </c>
      <c r="G28" s="33" t="s">
        <v>58</v>
      </c>
      <c r="H28" s="34" t="s">
        <v>211</v>
      </c>
      <c r="I28" s="33" t="s">
        <v>32</v>
      </c>
      <c r="J28" s="34" t="s">
        <v>177</v>
      </c>
      <c r="K28" s="33">
        <v>2</v>
      </c>
      <c r="L28" s="33" t="s">
        <v>34</v>
      </c>
      <c r="M28" s="33">
        <v>202309</v>
      </c>
      <c r="N28" s="34" t="s">
        <v>212</v>
      </c>
      <c r="O28" s="33" t="s">
        <v>213</v>
      </c>
      <c r="P28" s="34" t="s">
        <v>214</v>
      </c>
      <c r="Q28" s="33">
        <v>1500</v>
      </c>
      <c r="R28" s="33"/>
      <c r="S28" s="33" t="s">
        <v>213</v>
      </c>
      <c r="T28" s="34" t="s">
        <v>215</v>
      </c>
      <c r="U28" s="33">
        <v>15211561865</v>
      </c>
      <c r="V28" s="33"/>
    </row>
    <row r="29" s="4" customFormat="1" ht="32" customHeight="1" spans="1:22">
      <c r="A29" s="32" t="s">
        <v>216</v>
      </c>
      <c r="B29" s="33" t="s">
        <v>25</v>
      </c>
      <c r="C29" s="33" t="s">
        <v>26</v>
      </c>
      <c r="D29" s="33" t="s">
        <v>173</v>
      </c>
      <c r="E29" s="34" t="s">
        <v>217</v>
      </c>
      <c r="F29" s="33" t="s">
        <v>218</v>
      </c>
      <c r="G29" s="33" t="s">
        <v>30</v>
      </c>
      <c r="H29" s="34" t="s">
        <v>219</v>
      </c>
      <c r="I29" s="33" t="s">
        <v>32</v>
      </c>
      <c r="J29" s="34" t="s">
        <v>103</v>
      </c>
      <c r="K29" s="33">
        <v>5</v>
      </c>
      <c r="L29" s="33" t="s">
        <v>34</v>
      </c>
      <c r="M29" s="33">
        <v>202009</v>
      </c>
      <c r="N29" s="34" t="s">
        <v>220</v>
      </c>
      <c r="O29" s="33" t="s">
        <v>221</v>
      </c>
      <c r="P29" s="34" t="s">
        <v>222</v>
      </c>
      <c r="Q29" s="33">
        <v>1500</v>
      </c>
      <c r="R29" s="33"/>
      <c r="S29" s="33" t="s">
        <v>221</v>
      </c>
      <c r="T29" s="34" t="s">
        <v>223</v>
      </c>
      <c r="U29" s="33">
        <v>13802459300</v>
      </c>
      <c r="V29" s="33" t="s">
        <v>224</v>
      </c>
    </row>
    <row r="30" s="4" customFormat="1" ht="32" customHeight="1" spans="1:22">
      <c r="A30" s="32" t="s">
        <v>225</v>
      </c>
      <c r="B30" s="33" t="s">
        <v>25</v>
      </c>
      <c r="C30" s="33" t="s">
        <v>26</v>
      </c>
      <c r="D30" s="33" t="s">
        <v>173</v>
      </c>
      <c r="E30" s="34" t="s">
        <v>184</v>
      </c>
      <c r="F30" s="33" t="s">
        <v>226</v>
      </c>
      <c r="G30" s="33" t="s">
        <v>30</v>
      </c>
      <c r="H30" s="34" t="s">
        <v>227</v>
      </c>
      <c r="I30" s="33" t="s">
        <v>32</v>
      </c>
      <c r="J30" s="34" t="s">
        <v>204</v>
      </c>
      <c r="K30" s="33">
        <v>3</v>
      </c>
      <c r="L30" s="33" t="s">
        <v>34</v>
      </c>
      <c r="M30" s="33">
        <v>202209</v>
      </c>
      <c r="N30" s="34" t="s">
        <v>228</v>
      </c>
      <c r="O30" s="33" t="s">
        <v>229</v>
      </c>
      <c r="P30" s="34" t="s">
        <v>230</v>
      </c>
      <c r="Q30" s="33">
        <v>1500</v>
      </c>
      <c r="R30" s="33"/>
      <c r="S30" s="33" t="s">
        <v>229</v>
      </c>
      <c r="T30" s="34" t="s">
        <v>231</v>
      </c>
      <c r="U30" s="33">
        <v>19891914234</v>
      </c>
      <c r="V30" s="33"/>
    </row>
    <row r="31" s="4" customFormat="1" ht="32" customHeight="1" spans="1:22">
      <c r="A31" s="32" t="s">
        <v>232</v>
      </c>
      <c r="B31" s="33" t="s">
        <v>25</v>
      </c>
      <c r="C31" s="33" t="s">
        <v>26</v>
      </c>
      <c r="D31" s="33" t="s">
        <v>173</v>
      </c>
      <c r="E31" s="34" t="s">
        <v>233</v>
      </c>
      <c r="F31" s="33" t="s">
        <v>234</v>
      </c>
      <c r="G31" s="33" t="s">
        <v>30</v>
      </c>
      <c r="H31" s="34" t="s">
        <v>235</v>
      </c>
      <c r="I31" s="33" t="s">
        <v>32</v>
      </c>
      <c r="J31" s="34" t="s">
        <v>236</v>
      </c>
      <c r="K31" s="33">
        <v>2</v>
      </c>
      <c r="L31" s="33" t="s">
        <v>34</v>
      </c>
      <c r="M31" s="33">
        <v>202309</v>
      </c>
      <c r="N31" s="34" t="s">
        <v>237</v>
      </c>
      <c r="O31" s="33" t="s">
        <v>238</v>
      </c>
      <c r="P31" s="34" t="s">
        <v>239</v>
      </c>
      <c r="Q31" s="33">
        <v>1500</v>
      </c>
      <c r="R31" s="33"/>
      <c r="S31" s="33" t="s">
        <v>238</v>
      </c>
      <c r="T31" s="34" t="s">
        <v>240</v>
      </c>
      <c r="U31" s="33">
        <v>17774538070</v>
      </c>
      <c r="V31" s="33"/>
    </row>
    <row r="32" s="8" customFormat="1" ht="32" customHeight="1" spans="1:22">
      <c r="A32" s="32" t="s">
        <v>241</v>
      </c>
      <c r="B32" s="33" t="s">
        <v>25</v>
      </c>
      <c r="C32" s="33" t="s">
        <v>26</v>
      </c>
      <c r="D32" s="33" t="s">
        <v>173</v>
      </c>
      <c r="E32" s="34" t="s">
        <v>233</v>
      </c>
      <c r="F32" s="33" t="s">
        <v>242</v>
      </c>
      <c r="G32" s="33" t="s">
        <v>30</v>
      </c>
      <c r="H32" s="34" t="s">
        <v>243</v>
      </c>
      <c r="I32" s="33" t="s">
        <v>32</v>
      </c>
      <c r="J32" s="34" t="s">
        <v>60</v>
      </c>
      <c r="K32" s="33">
        <v>2</v>
      </c>
      <c r="L32" s="33" t="s">
        <v>61</v>
      </c>
      <c r="M32" s="33">
        <v>202309</v>
      </c>
      <c r="N32" s="34" t="s">
        <v>171</v>
      </c>
      <c r="O32" s="33" t="s">
        <v>238</v>
      </c>
      <c r="P32" s="34" t="s">
        <v>239</v>
      </c>
      <c r="Q32" s="33">
        <v>1500</v>
      </c>
      <c r="R32" s="33"/>
      <c r="S32" s="33" t="s">
        <v>238</v>
      </c>
      <c r="T32" s="34" t="s">
        <v>240</v>
      </c>
      <c r="U32" s="33">
        <v>17774538070</v>
      </c>
      <c r="V32" s="33"/>
    </row>
    <row r="33" s="8" customFormat="1" ht="32" customHeight="1" spans="1:22">
      <c r="A33" s="32" t="s">
        <v>244</v>
      </c>
      <c r="B33" s="33" t="s">
        <v>25</v>
      </c>
      <c r="C33" s="33" t="s">
        <v>26</v>
      </c>
      <c r="D33" s="33" t="s">
        <v>173</v>
      </c>
      <c r="E33" s="34" t="s">
        <v>184</v>
      </c>
      <c r="F33" s="33" t="s">
        <v>245</v>
      </c>
      <c r="G33" s="33" t="s">
        <v>30</v>
      </c>
      <c r="H33" s="34" t="s">
        <v>246</v>
      </c>
      <c r="I33" s="33" t="s">
        <v>32</v>
      </c>
      <c r="J33" s="34" t="s">
        <v>247</v>
      </c>
      <c r="K33" s="33">
        <v>2</v>
      </c>
      <c r="L33" s="33" t="s">
        <v>34</v>
      </c>
      <c r="M33" s="33">
        <v>202309</v>
      </c>
      <c r="N33" s="34" t="s">
        <v>104</v>
      </c>
      <c r="O33" s="33" t="s">
        <v>248</v>
      </c>
      <c r="P33" s="34" t="s">
        <v>249</v>
      </c>
      <c r="Q33" s="33">
        <v>1500</v>
      </c>
      <c r="R33" s="33"/>
      <c r="S33" s="33" t="s">
        <v>248</v>
      </c>
      <c r="T33" s="34" t="s">
        <v>250</v>
      </c>
      <c r="U33" s="33">
        <v>18074543821</v>
      </c>
      <c r="V33" s="33"/>
    </row>
    <row r="34" s="8" customFormat="1" ht="32" customHeight="1" spans="1:22">
      <c r="A34" s="32" t="s">
        <v>251</v>
      </c>
      <c r="B34" s="33" t="s">
        <v>25</v>
      </c>
      <c r="C34" s="33" t="s">
        <v>26</v>
      </c>
      <c r="D34" s="33" t="s">
        <v>173</v>
      </c>
      <c r="E34" s="34" t="s">
        <v>184</v>
      </c>
      <c r="F34" s="33" t="s">
        <v>252</v>
      </c>
      <c r="G34" s="33" t="s">
        <v>30</v>
      </c>
      <c r="H34" s="34" t="s">
        <v>253</v>
      </c>
      <c r="I34" s="33" t="s">
        <v>32</v>
      </c>
      <c r="J34" s="34" t="s">
        <v>204</v>
      </c>
      <c r="K34" s="33">
        <v>2</v>
      </c>
      <c r="L34" s="33" t="s">
        <v>34</v>
      </c>
      <c r="M34" s="33">
        <v>202309</v>
      </c>
      <c r="N34" s="34" t="s">
        <v>254</v>
      </c>
      <c r="O34" s="33" t="s">
        <v>255</v>
      </c>
      <c r="P34" s="34" t="s">
        <v>256</v>
      </c>
      <c r="Q34" s="33">
        <v>1500</v>
      </c>
      <c r="R34" s="33"/>
      <c r="S34" s="33" t="s">
        <v>255</v>
      </c>
      <c r="T34" s="34" t="s">
        <v>257</v>
      </c>
      <c r="U34" s="33">
        <v>18974538779</v>
      </c>
      <c r="V34" s="33"/>
    </row>
    <row r="35" s="8" customFormat="1" ht="32" customHeight="1" spans="1:22">
      <c r="A35" s="32" t="s">
        <v>258</v>
      </c>
      <c r="B35" s="33" t="s">
        <v>25</v>
      </c>
      <c r="C35" s="33" t="s">
        <v>26</v>
      </c>
      <c r="D35" s="33" t="s">
        <v>173</v>
      </c>
      <c r="E35" s="34" t="s">
        <v>259</v>
      </c>
      <c r="F35" s="33" t="s">
        <v>260</v>
      </c>
      <c r="G35" s="33" t="s">
        <v>30</v>
      </c>
      <c r="H35" s="34" t="s">
        <v>261</v>
      </c>
      <c r="I35" s="33" t="s">
        <v>32</v>
      </c>
      <c r="J35" s="34" t="s">
        <v>262</v>
      </c>
      <c r="K35" s="33">
        <v>2</v>
      </c>
      <c r="L35" s="33" t="s">
        <v>61</v>
      </c>
      <c r="M35" s="33">
        <v>202309</v>
      </c>
      <c r="N35" s="34" t="s">
        <v>263</v>
      </c>
      <c r="O35" s="33" t="s">
        <v>264</v>
      </c>
      <c r="P35" s="34" t="s">
        <v>265</v>
      </c>
      <c r="Q35" s="33">
        <v>1500</v>
      </c>
      <c r="R35" s="33"/>
      <c r="S35" s="33" t="s">
        <v>264</v>
      </c>
      <c r="T35" s="34" t="s">
        <v>266</v>
      </c>
      <c r="U35" s="33">
        <v>15211561665</v>
      </c>
      <c r="V35" s="33"/>
    </row>
    <row r="36" s="8" customFormat="1" ht="32" customHeight="1" spans="1:22">
      <c r="A36" s="32" t="s">
        <v>267</v>
      </c>
      <c r="B36" s="33" t="s">
        <v>25</v>
      </c>
      <c r="C36" s="33" t="s">
        <v>26</v>
      </c>
      <c r="D36" s="33" t="s">
        <v>173</v>
      </c>
      <c r="E36" s="34" t="s">
        <v>233</v>
      </c>
      <c r="F36" s="33" t="s">
        <v>268</v>
      </c>
      <c r="G36" s="33" t="s">
        <v>58</v>
      </c>
      <c r="H36" s="34" t="s">
        <v>269</v>
      </c>
      <c r="I36" s="33" t="s">
        <v>32</v>
      </c>
      <c r="J36" s="34" t="s">
        <v>270</v>
      </c>
      <c r="K36" s="33">
        <v>2</v>
      </c>
      <c r="L36" s="33" t="s">
        <v>34</v>
      </c>
      <c r="M36" s="33">
        <v>202309</v>
      </c>
      <c r="N36" s="34" t="s">
        <v>271</v>
      </c>
      <c r="O36" s="33" t="s">
        <v>272</v>
      </c>
      <c r="P36" s="34" t="s">
        <v>273</v>
      </c>
      <c r="Q36" s="33">
        <v>1500</v>
      </c>
      <c r="R36" s="33"/>
      <c r="S36" s="33" t="s">
        <v>272</v>
      </c>
      <c r="T36" s="34" t="s">
        <v>274</v>
      </c>
      <c r="U36" s="33">
        <v>13974583002</v>
      </c>
      <c r="V36" s="33"/>
    </row>
    <row r="37" s="8" customFormat="1" ht="32" customHeight="1" spans="1:22">
      <c r="A37" s="32" t="s">
        <v>275</v>
      </c>
      <c r="B37" s="33" t="s">
        <v>25</v>
      </c>
      <c r="C37" s="33" t="s">
        <v>26</v>
      </c>
      <c r="D37" s="33" t="s">
        <v>173</v>
      </c>
      <c r="E37" s="34" t="s">
        <v>233</v>
      </c>
      <c r="F37" s="33" t="s">
        <v>276</v>
      </c>
      <c r="G37" s="33" t="s">
        <v>30</v>
      </c>
      <c r="H37" s="34" t="s">
        <v>277</v>
      </c>
      <c r="I37" s="33" t="s">
        <v>32</v>
      </c>
      <c r="J37" s="34" t="s">
        <v>278</v>
      </c>
      <c r="K37" s="33">
        <v>2</v>
      </c>
      <c r="L37" s="33" t="s">
        <v>34</v>
      </c>
      <c r="M37" s="33">
        <v>202309</v>
      </c>
      <c r="N37" s="34" t="s">
        <v>279</v>
      </c>
      <c r="O37" s="33" t="s">
        <v>280</v>
      </c>
      <c r="P37" s="34" t="s">
        <v>281</v>
      </c>
      <c r="Q37" s="33">
        <v>1500</v>
      </c>
      <c r="R37" s="33"/>
      <c r="S37" s="33" t="s">
        <v>280</v>
      </c>
      <c r="T37" s="34" t="s">
        <v>282</v>
      </c>
      <c r="U37" s="33">
        <v>14760700200</v>
      </c>
      <c r="V37" s="33"/>
    </row>
    <row r="38" s="8" customFormat="1" ht="32" customHeight="1" spans="1:22">
      <c r="A38" s="32" t="s">
        <v>283</v>
      </c>
      <c r="B38" s="33" t="s">
        <v>25</v>
      </c>
      <c r="C38" s="33" t="s">
        <v>26</v>
      </c>
      <c r="D38" s="33" t="s">
        <v>173</v>
      </c>
      <c r="E38" s="34" t="s">
        <v>184</v>
      </c>
      <c r="F38" s="33" t="s">
        <v>284</v>
      </c>
      <c r="G38" s="33" t="s">
        <v>30</v>
      </c>
      <c r="H38" s="34" t="s">
        <v>285</v>
      </c>
      <c r="I38" s="33" t="s">
        <v>32</v>
      </c>
      <c r="J38" s="34" t="s">
        <v>286</v>
      </c>
      <c r="K38" s="33">
        <v>1</v>
      </c>
      <c r="L38" s="33" t="s">
        <v>61</v>
      </c>
      <c r="M38" s="33">
        <v>202409</v>
      </c>
      <c r="N38" s="34" t="s">
        <v>287</v>
      </c>
      <c r="O38" s="33" t="s">
        <v>229</v>
      </c>
      <c r="P38" s="34" t="s">
        <v>230</v>
      </c>
      <c r="Q38" s="33">
        <v>1500</v>
      </c>
      <c r="R38" s="33"/>
      <c r="S38" s="33" t="s">
        <v>229</v>
      </c>
      <c r="T38" s="34" t="s">
        <v>231</v>
      </c>
      <c r="U38" s="33">
        <v>19891914234</v>
      </c>
      <c r="V38" s="33" t="s">
        <v>55</v>
      </c>
    </row>
    <row r="39" s="8" customFormat="1" ht="32" customHeight="1" spans="1:22">
      <c r="A39" s="32" t="s">
        <v>288</v>
      </c>
      <c r="B39" s="33" t="s">
        <v>25</v>
      </c>
      <c r="C39" s="33" t="s">
        <v>26</v>
      </c>
      <c r="D39" s="33" t="s">
        <v>173</v>
      </c>
      <c r="E39" s="34" t="s">
        <v>184</v>
      </c>
      <c r="F39" s="33" t="s">
        <v>289</v>
      </c>
      <c r="G39" s="33" t="s">
        <v>30</v>
      </c>
      <c r="H39" s="34" t="s">
        <v>290</v>
      </c>
      <c r="I39" s="33" t="s">
        <v>32</v>
      </c>
      <c r="J39" s="34" t="s">
        <v>60</v>
      </c>
      <c r="K39" s="33">
        <v>1</v>
      </c>
      <c r="L39" s="33" t="s">
        <v>61</v>
      </c>
      <c r="M39" s="33">
        <v>202409</v>
      </c>
      <c r="N39" s="34" t="s">
        <v>111</v>
      </c>
      <c r="O39" s="33" t="s">
        <v>206</v>
      </c>
      <c r="P39" s="34" t="s">
        <v>207</v>
      </c>
      <c r="Q39" s="33">
        <v>1500</v>
      </c>
      <c r="R39" s="33"/>
      <c r="S39" s="33" t="s">
        <v>206</v>
      </c>
      <c r="T39" s="34" t="s">
        <v>208</v>
      </c>
      <c r="U39" s="33">
        <v>18166206896</v>
      </c>
      <c r="V39" s="33" t="s">
        <v>55</v>
      </c>
    </row>
    <row r="40" s="8" customFormat="1" ht="32" customHeight="1" spans="1:22">
      <c r="A40" s="32" t="s">
        <v>291</v>
      </c>
      <c r="B40" s="33" t="s">
        <v>25</v>
      </c>
      <c r="C40" s="33" t="s">
        <v>26</v>
      </c>
      <c r="D40" s="33" t="s">
        <v>27</v>
      </c>
      <c r="E40" s="34" t="s">
        <v>292</v>
      </c>
      <c r="F40" s="33" t="s">
        <v>293</v>
      </c>
      <c r="G40" s="33" t="s">
        <v>58</v>
      </c>
      <c r="H40" s="149" t="s">
        <v>294</v>
      </c>
      <c r="I40" s="33" t="s">
        <v>32</v>
      </c>
      <c r="J40" s="34" t="s">
        <v>103</v>
      </c>
      <c r="K40" s="33">
        <v>2</v>
      </c>
      <c r="L40" s="33" t="s">
        <v>34</v>
      </c>
      <c r="M40" s="33">
        <v>202309</v>
      </c>
      <c r="N40" s="34" t="s">
        <v>295</v>
      </c>
      <c r="O40" s="33" t="s">
        <v>296</v>
      </c>
      <c r="P40" s="34" t="s">
        <v>297</v>
      </c>
      <c r="Q40" s="33">
        <v>1500</v>
      </c>
      <c r="R40" s="33"/>
      <c r="S40" s="33" t="s">
        <v>296</v>
      </c>
      <c r="T40" s="149" t="s">
        <v>298</v>
      </c>
      <c r="U40" s="33" t="s">
        <v>299</v>
      </c>
      <c r="V40" s="33"/>
    </row>
    <row r="41" s="8" customFormat="1" ht="32" customHeight="1" spans="1:22">
      <c r="A41" s="32" t="s">
        <v>300</v>
      </c>
      <c r="B41" s="33" t="s">
        <v>25</v>
      </c>
      <c r="C41" s="33" t="s">
        <v>26</v>
      </c>
      <c r="D41" s="33" t="s">
        <v>27</v>
      </c>
      <c r="E41" s="34" t="s">
        <v>301</v>
      </c>
      <c r="F41" s="33" t="s">
        <v>302</v>
      </c>
      <c r="G41" s="33" t="s">
        <v>30</v>
      </c>
      <c r="H41" s="149" t="s">
        <v>303</v>
      </c>
      <c r="I41" s="33" t="s">
        <v>32</v>
      </c>
      <c r="J41" s="34" t="s">
        <v>60</v>
      </c>
      <c r="K41" s="33">
        <v>3</v>
      </c>
      <c r="L41" s="33" t="s">
        <v>61</v>
      </c>
      <c r="M41" s="33">
        <v>202209</v>
      </c>
      <c r="N41" s="34" t="s">
        <v>171</v>
      </c>
      <c r="O41" s="33" t="s">
        <v>304</v>
      </c>
      <c r="P41" s="34" t="s">
        <v>305</v>
      </c>
      <c r="Q41" s="33">
        <v>1500</v>
      </c>
      <c r="R41" s="33"/>
      <c r="S41" s="33" t="s">
        <v>304</v>
      </c>
      <c r="T41" s="149" t="s">
        <v>306</v>
      </c>
      <c r="U41" s="33">
        <v>15274515212</v>
      </c>
      <c r="V41" s="33"/>
    </row>
    <row r="42" s="8" customFormat="1" ht="32" customHeight="1" spans="1:22">
      <c r="A42" s="32" t="s">
        <v>307</v>
      </c>
      <c r="B42" s="33" t="s">
        <v>25</v>
      </c>
      <c r="C42" s="33" t="s">
        <v>26</v>
      </c>
      <c r="D42" s="33" t="s">
        <v>27</v>
      </c>
      <c r="E42" s="34" t="s">
        <v>301</v>
      </c>
      <c r="F42" s="33" t="s">
        <v>308</v>
      </c>
      <c r="G42" s="33" t="s">
        <v>30</v>
      </c>
      <c r="H42" s="149" t="s">
        <v>309</v>
      </c>
      <c r="I42" s="33" t="s">
        <v>32</v>
      </c>
      <c r="J42" s="34" t="s">
        <v>310</v>
      </c>
      <c r="K42" s="33">
        <v>3</v>
      </c>
      <c r="L42" s="33" t="s">
        <v>34</v>
      </c>
      <c r="M42" s="33">
        <v>202209</v>
      </c>
      <c r="N42" s="34" t="s">
        <v>220</v>
      </c>
      <c r="O42" s="33" t="s">
        <v>311</v>
      </c>
      <c r="P42" s="149" t="s">
        <v>312</v>
      </c>
      <c r="Q42" s="33">
        <v>1500</v>
      </c>
      <c r="R42" s="33"/>
      <c r="S42" s="33" t="s">
        <v>311</v>
      </c>
      <c r="T42" s="149" t="s">
        <v>313</v>
      </c>
      <c r="U42" s="33">
        <v>13874469466</v>
      </c>
      <c r="V42" s="33"/>
    </row>
    <row r="43" s="8" customFormat="1" ht="32" customHeight="1" spans="1:22">
      <c r="A43" s="32" t="s">
        <v>314</v>
      </c>
      <c r="B43" s="33" t="s">
        <v>25</v>
      </c>
      <c r="C43" s="33" t="s">
        <v>26</v>
      </c>
      <c r="D43" s="33" t="s">
        <v>27</v>
      </c>
      <c r="E43" s="34" t="s">
        <v>315</v>
      </c>
      <c r="F43" s="33" t="s">
        <v>316</v>
      </c>
      <c r="G43" s="33" t="s">
        <v>30</v>
      </c>
      <c r="H43" s="149" t="s">
        <v>317</v>
      </c>
      <c r="I43" s="33" t="s">
        <v>32</v>
      </c>
      <c r="J43" s="34" t="s">
        <v>318</v>
      </c>
      <c r="K43" s="33" t="s">
        <v>319</v>
      </c>
      <c r="L43" s="33" t="s">
        <v>61</v>
      </c>
      <c r="M43" s="33">
        <v>202409</v>
      </c>
      <c r="N43" s="34" t="s">
        <v>320</v>
      </c>
      <c r="O43" s="33" t="s">
        <v>321</v>
      </c>
      <c r="P43" s="34" t="s">
        <v>322</v>
      </c>
      <c r="Q43" s="33">
        <v>1500</v>
      </c>
      <c r="R43" s="33"/>
      <c r="S43" s="33" t="s">
        <v>321</v>
      </c>
      <c r="T43" s="149" t="s">
        <v>323</v>
      </c>
      <c r="U43" s="33" t="s">
        <v>324</v>
      </c>
      <c r="V43" s="33"/>
    </row>
    <row r="44" s="8" customFormat="1" ht="32" customHeight="1" spans="1:22">
      <c r="A44" s="32" t="s">
        <v>325</v>
      </c>
      <c r="B44" s="33" t="s">
        <v>25</v>
      </c>
      <c r="C44" s="33" t="s">
        <v>26</v>
      </c>
      <c r="D44" s="33" t="s">
        <v>27</v>
      </c>
      <c r="E44" s="34" t="s">
        <v>326</v>
      </c>
      <c r="F44" s="33" t="s">
        <v>327</v>
      </c>
      <c r="G44" s="33" t="s">
        <v>58</v>
      </c>
      <c r="H44" s="34" t="s">
        <v>328</v>
      </c>
      <c r="I44" s="33" t="s">
        <v>32</v>
      </c>
      <c r="J44" s="34" t="s">
        <v>329</v>
      </c>
      <c r="K44" s="33">
        <v>1</v>
      </c>
      <c r="L44" s="33" t="s">
        <v>330</v>
      </c>
      <c r="M44" s="33">
        <v>202409</v>
      </c>
      <c r="N44" s="34" t="s">
        <v>331</v>
      </c>
      <c r="O44" s="33" t="s">
        <v>332</v>
      </c>
      <c r="P44" s="149" t="s">
        <v>333</v>
      </c>
      <c r="Q44" s="33">
        <v>1500</v>
      </c>
      <c r="R44" s="33"/>
      <c r="S44" s="33" t="s">
        <v>332</v>
      </c>
      <c r="T44" s="149" t="s">
        <v>334</v>
      </c>
      <c r="U44" s="33">
        <v>14760700182</v>
      </c>
      <c r="V44" s="33" t="s">
        <v>55</v>
      </c>
    </row>
    <row r="45" s="9" customFormat="1" ht="32" customHeight="1" spans="1:22">
      <c r="A45" s="32" t="s">
        <v>335</v>
      </c>
      <c r="B45" s="33" t="s">
        <v>25</v>
      </c>
      <c r="C45" s="33" t="s">
        <v>26</v>
      </c>
      <c r="D45" s="33" t="s">
        <v>27</v>
      </c>
      <c r="E45" s="34" t="s">
        <v>336</v>
      </c>
      <c r="F45" s="33" t="s">
        <v>337</v>
      </c>
      <c r="G45" s="33" t="s">
        <v>58</v>
      </c>
      <c r="H45" s="149" t="s">
        <v>338</v>
      </c>
      <c r="I45" s="33" t="s">
        <v>32</v>
      </c>
      <c r="J45" s="34" t="s">
        <v>339</v>
      </c>
      <c r="K45" s="33">
        <v>2</v>
      </c>
      <c r="L45" s="33" t="s">
        <v>34</v>
      </c>
      <c r="M45" s="33">
        <v>202309</v>
      </c>
      <c r="N45" s="34" t="s">
        <v>340</v>
      </c>
      <c r="O45" s="33" t="s">
        <v>341</v>
      </c>
      <c r="P45" s="149" t="s">
        <v>342</v>
      </c>
      <c r="Q45" s="33">
        <v>1500</v>
      </c>
      <c r="R45" s="33"/>
      <c r="S45" s="33" t="s">
        <v>341</v>
      </c>
      <c r="T45" s="149" t="s">
        <v>343</v>
      </c>
      <c r="U45" s="33">
        <v>13034855626</v>
      </c>
      <c r="V45" s="33"/>
    </row>
    <row r="46" s="9" customFormat="1" ht="32" customHeight="1" spans="1:22">
      <c r="A46" s="32" t="s">
        <v>344</v>
      </c>
      <c r="B46" s="33" t="s">
        <v>25</v>
      </c>
      <c r="C46" s="33" t="s">
        <v>26</v>
      </c>
      <c r="D46" s="33" t="s">
        <v>27</v>
      </c>
      <c r="E46" s="34" t="s">
        <v>345</v>
      </c>
      <c r="F46" s="33" t="s">
        <v>346</v>
      </c>
      <c r="G46" s="33" t="s">
        <v>58</v>
      </c>
      <c r="H46" s="34" t="s">
        <v>347</v>
      </c>
      <c r="I46" s="33" t="s">
        <v>32</v>
      </c>
      <c r="J46" s="34" t="s">
        <v>348</v>
      </c>
      <c r="K46" s="33">
        <v>3</v>
      </c>
      <c r="L46" s="33" t="s">
        <v>34</v>
      </c>
      <c r="M46" s="33">
        <v>202209</v>
      </c>
      <c r="N46" s="34" t="s">
        <v>349</v>
      </c>
      <c r="O46" s="33" t="s">
        <v>350</v>
      </c>
      <c r="P46" s="149" t="s">
        <v>351</v>
      </c>
      <c r="Q46" s="33">
        <v>1500</v>
      </c>
      <c r="R46" s="33"/>
      <c r="S46" s="33" t="s">
        <v>350</v>
      </c>
      <c r="T46" s="149" t="s">
        <v>352</v>
      </c>
      <c r="U46" s="33">
        <v>18390358135</v>
      </c>
      <c r="V46" s="33"/>
    </row>
    <row r="47" s="9" customFormat="1" ht="32" customHeight="1" spans="1:22">
      <c r="A47" s="32" t="s">
        <v>353</v>
      </c>
      <c r="B47" s="33" t="s">
        <v>25</v>
      </c>
      <c r="C47" s="33" t="s">
        <v>26</v>
      </c>
      <c r="D47" s="33" t="s">
        <v>27</v>
      </c>
      <c r="E47" s="34" t="s">
        <v>354</v>
      </c>
      <c r="F47" s="33" t="s">
        <v>355</v>
      </c>
      <c r="G47" s="33" t="s">
        <v>58</v>
      </c>
      <c r="H47" s="149" t="s">
        <v>356</v>
      </c>
      <c r="I47" s="33" t="s">
        <v>32</v>
      </c>
      <c r="J47" s="34" t="s">
        <v>60</v>
      </c>
      <c r="K47" s="33">
        <v>3</v>
      </c>
      <c r="L47" s="33" t="s">
        <v>61</v>
      </c>
      <c r="M47" s="33">
        <v>202209</v>
      </c>
      <c r="N47" s="34" t="s">
        <v>62</v>
      </c>
      <c r="O47" s="33" t="s">
        <v>357</v>
      </c>
      <c r="P47" s="149" t="s">
        <v>358</v>
      </c>
      <c r="Q47" s="33">
        <v>1500</v>
      </c>
      <c r="R47" s="33"/>
      <c r="S47" s="33" t="s">
        <v>357</v>
      </c>
      <c r="T47" s="149" t="s">
        <v>359</v>
      </c>
      <c r="U47" s="33">
        <v>15274515883</v>
      </c>
      <c r="V47" s="33"/>
    </row>
    <row r="48" s="9" customFormat="1" ht="32" customHeight="1" spans="1:22">
      <c r="A48" s="32" t="s">
        <v>360</v>
      </c>
      <c r="B48" s="33" t="s">
        <v>25</v>
      </c>
      <c r="C48" s="33" t="s">
        <v>26</v>
      </c>
      <c r="D48" s="33" t="s">
        <v>27</v>
      </c>
      <c r="E48" s="34" t="s">
        <v>354</v>
      </c>
      <c r="F48" s="33" t="s">
        <v>361</v>
      </c>
      <c r="G48" s="33" t="s">
        <v>30</v>
      </c>
      <c r="H48" s="149" t="s">
        <v>362</v>
      </c>
      <c r="I48" s="33" t="s">
        <v>32</v>
      </c>
      <c r="J48" s="34" t="s">
        <v>363</v>
      </c>
      <c r="K48" s="33">
        <v>3</v>
      </c>
      <c r="L48" s="33" t="s">
        <v>34</v>
      </c>
      <c r="M48" s="33">
        <v>202209</v>
      </c>
      <c r="N48" s="34" t="s">
        <v>364</v>
      </c>
      <c r="O48" s="33" t="s">
        <v>365</v>
      </c>
      <c r="P48" s="149" t="s">
        <v>366</v>
      </c>
      <c r="Q48" s="33">
        <v>1500</v>
      </c>
      <c r="R48" s="33"/>
      <c r="S48" s="33" t="s">
        <v>365</v>
      </c>
      <c r="T48" s="34" t="s">
        <v>367</v>
      </c>
      <c r="U48" s="33" t="s">
        <v>368</v>
      </c>
      <c r="V48" s="33"/>
    </row>
    <row r="49" s="9" customFormat="1" ht="32" customHeight="1" spans="1:22">
      <c r="A49" s="32" t="s">
        <v>369</v>
      </c>
      <c r="B49" s="33" t="s">
        <v>25</v>
      </c>
      <c r="C49" s="33" t="s">
        <v>26</v>
      </c>
      <c r="D49" s="33" t="s">
        <v>27</v>
      </c>
      <c r="E49" s="34" t="s">
        <v>354</v>
      </c>
      <c r="F49" s="33" t="s">
        <v>370</v>
      </c>
      <c r="G49" s="33" t="s">
        <v>58</v>
      </c>
      <c r="H49" s="34" t="s">
        <v>371</v>
      </c>
      <c r="I49" s="33" t="s">
        <v>32</v>
      </c>
      <c r="J49" s="34" t="s">
        <v>60</v>
      </c>
      <c r="K49" s="33">
        <v>3</v>
      </c>
      <c r="L49" s="33" t="s">
        <v>61</v>
      </c>
      <c r="M49" s="33">
        <v>202209</v>
      </c>
      <c r="N49" s="34" t="s">
        <v>70</v>
      </c>
      <c r="O49" s="33" t="s">
        <v>372</v>
      </c>
      <c r="P49" s="34" t="s">
        <v>373</v>
      </c>
      <c r="Q49" s="33">
        <v>1500</v>
      </c>
      <c r="R49" s="33"/>
      <c r="S49" s="33" t="s">
        <v>372</v>
      </c>
      <c r="T49" s="34" t="s">
        <v>374</v>
      </c>
      <c r="U49" s="33">
        <v>18390327796</v>
      </c>
      <c r="V49" s="33"/>
    </row>
    <row r="50" s="9" customFormat="1" ht="32" customHeight="1" spans="1:22">
      <c r="A50" s="32" t="s">
        <v>375</v>
      </c>
      <c r="B50" s="33" t="s">
        <v>25</v>
      </c>
      <c r="C50" s="33" t="s">
        <v>26</v>
      </c>
      <c r="D50" s="33" t="s">
        <v>27</v>
      </c>
      <c r="E50" s="34" t="s">
        <v>354</v>
      </c>
      <c r="F50" s="33" t="s">
        <v>376</v>
      </c>
      <c r="G50" s="33" t="s">
        <v>58</v>
      </c>
      <c r="H50" s="149" t="s">
        <v>377</v>
      </c>
      <c r="I50" s="33" t="s">
        <v>32</v>
      </c>
      <c r="J50" s="34" t="s">
        <v>60</v>
      </c>
      <c r="K50" s="33">
        <v>2</v>
      </c>
      <c r="L50" s="33" t="s">
        <v>61</v>
      </c>
      <c r="M50" s="33">
        <v>202309</v>
      </c>
      <c r="N50" s="34" t="s">
        <v>171</v>
      </c>
      <c r="O50" s="33" t="s">
        <v>378</v>
      </c>
      <c r="P50" s="149" t="s">
        <v>379</v>
      </c>
      <c r="Q50" s="33">
        <v>1500</v>
      </c>
      <c r="R50" s="33"/>
      <c r="S50" s="33" t="s">
        <v>378</v>
      </c>
      <c r="T50" s="149" t="s">
        <v>380</v>
      </c>
      <c r="U50" s="33">
        <v>13762922709</v>
      </c>
      <c r="V50" s="33"/>
    </row>
    <row r="51" s="9" customFormat="1" ht="32" customHeight="1" spans="1:22">
      <c r="A51" s="32" t="s">
        <v>381</v>
      </c>
      <c r="B51" s="33" t="s">
        <v>25</v>
      </c>
      <c r="C51" s="33" t="s">
        <v>26</v>
      </c>
      <c r="D51" s="33" t="s">
        <v>27</v>
      </c>
      <c r="E51" s="34" t="s">
        <v>326</v>
      </c>
      <c r="F51" s="33" t="s">
        <v>382</v>
      </c>
      <c r="G51" s="33" t="s">
        <v>30</v>
      </c>
      <c r="H51" s="149" t="s">
        <v>383</v>
      </c>
      <c r="I51" s="33" t="s">
        <v>32</v>
      </c>
      <c r="J51" s="34" t="s">
        <v>384</v>
      </c>
      <c r="K51" s="33">
        <v>2</v>
      </c>
      <c r="L51" s="33" t="s">
        <v>34</v>
      </c>
      <c r="M51" s="33">
        <v>202309</v>
      </c>
      <c r="N51" s="34" t="s">
        <v>385</v>
      </c>
      <c r="O51" s="33" t="s">
        <v>386</v>
      </c>
      <c r="P51" s="149" t="s">
        <v>387</v>
      </c>
      <c r="Q51" s="33">
        <v>1500</v>
      </c>
      <c r="R51" s="33"/>
      <c r="S51" s="33" t="s">
        <v>386</v>
      </c>
      <c r="T51" s="149" t="s">
        <v>388</v>
      </c>
      <c r="U51" s="33">
        <v>13272284556</v>
      </c>
      <c r="V51" s="33"/>
    </row>
    <row r="52" s="9" customFormat="1" ht="32" customHeight="1" spans="1:22">
      <c r="A52" s="32" t="s">
        <v>389</v>
      </c>
      <c r="B52" s="33" t="s">
        <v>25</v>
      </c>
      <c r="C52" s="33" t="s">
        <v>26</v>
      </c>
      <c r="D52" s="33" t="s">
        <v>27</v>
      </c>
      <c r="E52" s="34" t="s">
        <v>336</v>
      </c>
      <c r="F52" s="33" t="s">
        <v>390</v>
      </c>
      <c r="G52" s="33" t="s">
        <v>30</v>
      </c>
      <c r="H52" s="149" t="s">
        <v>391</v>
      </c>
      <c r="I52" s="33" t="s">
        <v>32</v>
      </c>
      <c r="J52" s="34" t="s">
        <v>392</v>
      </c>
      <c r="K52" s="33">
        <v>1</v>
      </c>
      <c r="L52" s="33" t="s">
        <v>34</v>
      </c>
      <c r="M52" s="33">
        <v>202410</v>
      </c>
      <c r="N52" s="34" t="s">
        <v>393</v>
      </c>
      <c r="O52" s="33" t="s">
        <v>394</v>
      </c>
      <c r="P52" s="149" t="s">
        <v>395</v>
      </c>
      <c r="Q52" s="33">
        <v>1500</v>
      </c>
      <c r="R52" s="33"/>
      <c r="S52" s="33" t="s">
        <v>394</v>
      </c>
      <c r="T52" s="149" t="s">
        <v>396</v>
      </c>
      <c r="U52" s="33">
        <v>13789282903</v>
      </c>
      <c r="V52" s="33" t="s">
        <v>55</v>
      </c>
    </row>
    <row r="53" s="9" customFormat="1" ht="32" customHeight="1" spans="1:22">
      <c r="A53" s="32" t="s">
        <v>397</v>
      </c>
      <c r="B53" s="33" t="s">
        <v>25</v>
      </c>
      <c r="C53" s="33" t="s">
        <v>26</v>
      </c>
      <c r="D53" s="33" t="s">
        <v>27</v>
      </c>
      <c r="E53" s="34" t="s">
        <v>398</v>
      </c>
      <c r="F53" s="33" t="s">
        <v>399</v>
      </c>
      <c r="G53" s="33" t="s">
        <v>58</v>
      </c>
      <c r="H53" s="149" t="s">
        <v>400</v>
      </c>
      <c r="I53" s="33" t="s">
        <v>32</v>
      </c>
      <c r="J53" s="34" t="s">
        <v>401</v>
      </c>
      <c r="K53" s="33">
        <v>1</v>
      </c>
      <c r="L53" s="33" t="s">
        <v>34</v>
      </c>
      <c r="M53" s="33">
        <v>202409</v>
      </c>
      <c r="N53" s="34" t="s">
        <v>212</v>
      </c>
      <c r="O53" s="33" t="s">
        <v>402</v>
      </c>
      <c r="P53" s="149" t="s">
        <v>403</v>
      </c>
      <c r="Q53" s="33">
        <v>1500</v>
      </c>
      <c r="R53" s="33"/>
      <c r="S53" s="33" t="s">
        <v>402</v>
      </c>
      <c r="T53" s="149" t="s">
        <v>404</v>
      </c>
      <c r="U53" s="33">
        <v>18674509438</v>
      </c>
      <c r="V53" s="33" t="s">
        <v>55</v>
      </c>
    </row>
    <row r="54" s="9" customFormat="1" ht="32" customHeight="1" spans="1:22">
      <c r="A54" s="32" t="s">
        <v>405</v>
      </c>
      <c r="B54" s="33" t="s">
        <v>25</v>
      </c>
      <c r="C54" s="33" t="s">
        <v>26</v>
      </c>
      <c r="D54" s="33" t="s">
        <v>27</v>
      </c>
      <c r="E54" s="34" t="s">
        <v>406</v>
      </c>
      <c r="F54" s="33" t="s">
        <v>407</v>
      </c>
      <c r="G54" s="33" t="s">
        <v>30</v>
      </c>
      <c r="H54" s="149" t="s">
        <v>408</v>
      </c>
      <c r="I54" s="33" t="s">
        <v>32</v>
      </c>
      <c r="J54" s="34" t="s">
        <v>409</v>
      </c>
      <c r="K54" s="33">
        <v>1</v>
      </c>
      <c r="L54" s="33" t="s">
        <v>34</v>
      </c>
      <c r="M54" s="33">
        <v>202409</v>
      </c>
      <c r="N54" s="34" t="s">
        <v>410</v>
      </c>
      <c r="O54" s="33" t="s">
        <v>411</v>
      </c>
      <c r="P54" s="149" t="s">
        <v>412</v>
      </c>
      <c r="Q54" s="33">
        <v>1500</v>
      </c>
      <c r="R54" s="33"/>
      <c r="S54" s="33" t="s">
        <v>411</v>
      </c>
      <c r="T54" s="149" t="s">
        <v>413</v>
      </c>
      <c r="U54" s="33">
        <v>15096228016</v>
      </c>
      <c r="V54" s="33" t="s">
        <v>55</v>
      </c>
    </row>
    <row r="55" s="9" customFormat="1" ht="32" customHeight="1" spans="1:22">
      <c r="A55" s="32" t="s">
        <v>414</v>
      </c>
      <c r="B55" s="33" t="s">
        <v>25</v>
      </c>
      <c r="C55" s="33" t="s">
        <v>26</v>
      </c>
      <c r="D55" s="33" t="s">
        <v>27</v>
      </c>
      <c r="E55" s="34" t="s">
        <v>398</v>
      </c>
      <c r="F55" s="33" t="s">
        <v>415</v>
      </c>
      <c r="G55" s="33" t="s">
        <v>58</v>
      </c>
      <c r="H55" s="149" t="s">
        <v>416</v>
      </c>
      <c r="I55" s="33" t="s">
        <v>32</v>
      </c>
      <c r="J55" s="34" t="s">
        <v>60</v>
      </c>
      <c r="K55" s="33">
        <v>1</v>
      </c>
      <c r="L55" s="33" t="s">
        <v>61</v>
      </c>
      <c r="M55" s="33">
        <v>202409</v>
      </c>
      <c r="N55" s="34" t="s">
        <v>171</v>
      </c>
      <c r="O55" s="33" t="s">
        <v>417</v>
      </c>
      <c r="P55" s="149" t="s">
        <v>418</v>
      </c>
      <c r="Q55" s="33">
        <v>1500</v>
      </c>
      <c r="R55" s="33"/>
      <c r="S55" s="33" t="s">
        <v>417</v>
      </c>
      <c r="T55" s="149" t="s">
        <v>419</v>
      </c>
      <c r="U55" s="33">
        <v>19918523763</v>
      </c>
      <c r="V55" s="33" t="s">
        <v>55</v>
      </c>
    </row>
    <row r="56" s="6" customFormat="1" ht="32" customHeight="1" spans="1:22">
      <c r="A56" s="32" t="s">
        <v>420</v>
      </c>
      <c r="B56" s="33" t="s">
        <v>25</v>
      </c>
      <c r="C56" s="33" t="s">
        <v>26</v>
      </c>
      <c r="D56" s="33" t="s">
        <v>173</v>
      </c>
      <c r="E56" s="34" t="s">
        <v>421</v>
      </c>
      <c r="F56" s="33" t="s">
        <v>422</v>
      </c>
      <c r="G56" s="33" t="s">
        <v>58</v>
      </c>
      <c r="H56" s="149" t="s">
        <v>423</v>
      </c>
      <c r="I56" s="33" t="s">
        <v>32</v>
      </c>
      <c r="J56" s="34" t="s">
        <v>424</v>
      </c>
      <c r="K56" s="33">
        <v>3</v>
      </c>
      <c r="L56" s="33" t="s">
        <v>34</v>
      </c>
      <c r="M56" s="33">
        <v>202209</v>
      </c>
      <c r="N56" s="34" t="s">
        <v>425</v>
      </c>
      <c r="O56" s="33" t="s">
        <v>426</v>
      </c>
      <c r="P56" s="149" t="s">
        <v>427</v>
      </c>
      <c r="Q56" s="33">
        <v>1500</v>
      </c>
      <c r="R56" s="33"/>
      <c r="S56" s="33" t="s">
        <v>426</v>
      </c>
      <c r="T56" s="149" t="s">
        <v>428</v>
      </c>
      <c r="U56" s="33">
        <v>13873108382</v>
      </c>
      <c r="V56" s="33"/>
    </row>
    <row r="57" s="6" customFormat="1" ht="32" customHeight="1" spans="1:22">
      <c r="A57" s="32" t="s">
        <v>429</v>
      </c>
      <c r="B57" s="33" t="s">
        <v>25</v>
      </c>
      <c r="C57" s="33" t="s">
        <v>26</v>
      </c>
      <c r="D57" s="33" t="s">
        <v>173</v>
      </c>
      <c r="E57" s="34" t="s">
        <v>430</v>
      </c>
      <c r="F57" s="33" t="s">
        <v>431</v>
      </c>
      <c r="G57" s="33" t="s">
        <v>30</v>
      </c>
      <c r="H57" s="149" t="s">
        <v>432</v>
      </c>
      <c r="I57" s="33" t="s">
        <v>32</v>
      </c>
      <c r="J57" s="34" t="s">
        <v>433</v>
      </c>
      <c r="K57" s="33">
        <v>3</v>
      </c>
      <c r="L57" s="33" t="s">
        <v>61</v>
      </c>
      <c r="M57" s="33">
        <v>202209</v>
      </c>
      <c r="N57" s="34" t="s">
        <v>434</v>
      </c>
      <c r="O57" s="33" t="s">
        <v>435</v>
      </c>
      <c r="P57" s="149" t="s">
        <v>436</v>
      </c>
      <c r="Q57" s="33">
        <v>1500</v>
      </c>
      <c r="R57" s="33"/>
      <c r="S57" s="33" t="s">
        <v>435</v>
      </c>
      <c r="T57" s="149" t="s">
        <v>437</v>
      </c>
      <c r="U57" s="33">
        <v>18574558558</v>
      </c>
      <c r="V57" s="33"/>
    </row>
    <row r="58" s="6" customFormat="1" ht="32" customHeight="1" spans="1:22">
      <c r="A58" s="32" t="s">
        <v>438</v>
      </c>
      <c r="B58" s="33" t="s">
        <v>25</v>
      </c>
      <c r="C58" s="33" t="s">
        <v>26</v>
      </c>
      <c r="D58" s="33" t="s">
        <v>173</v>
      </c>
      <c r="E58" s="34" t="s">
        <v>398</v>
      </c>
      <c r="F58" s="33" t="s">
        <v>439</v>
      </c>
      <c r="G58" s="33" t="s">
        <v>58</v>
      </c>
      <c r="H58" s="34" t="s">
        <v>440</v>
      </c>
      <c r="I58" s="33" t="s">
        <v>32</v>
      </c>
      <c r="J58" s="34" t="s">
        <v>60</v>
      </c>
      <c r="K58" s="33">
        <v>3</v>
      </c>
      <c r="L58" s="33" t="s">
        <v>61</v>
      </c>
      <c r="M58" s="33" t="s">
        <v>86</v>
      </c>
      <c r="N58" s="34" t="s">
        <v>171</v>
      </c>
      <c r="O58" s="33" t="s">
        <v>441</v>
      </c>
      <c r="P58" s="149" t="s">
        <v>442</v>
      </c>
      <c r="Q58" s="33">
        <v>1500</v>
      </c>
      <c r="R58" s="33"/>
      <c r="S58" s="33" t="s">
        <v>441</v>
      </c>
      <c r="T58" s="149" t="s">
        <v>443</v>
      </c>
      <c r="U58" s="33">
        <v>13787502210</v>
      </c>
      <c r="V58" s="33"/>
    </row>
    <row r="59" s="6" customFormat="1" ht="32" customHeight="1" spans="1:22">
      <c r="A59" s="32" t="s">
        <v>444</v>
      </c>
      <c r="B59" s="33" t="s">
        <v>25</v>
      </c>
      <c r="C59" s="33" t="s">
        <v>26</v>
      </c>
      <c r="D59" s="33" t="s">
        <v>173</v>
      </c>
      <c r="E59" s="34" t="s">
        <v>445</v>
      </c>
      <c r="F59" s="33" t="s">
        <v>446</v>
      </c>
      <c r="G59" s="33" t="s">
        <v>30</v>
      </c>
      <c r="H59" s="34" t="s">
        <v>447</v>
      </c>
      <c r="I59" s="33" t="s">
        <v>32</v>
      </c>
      <c r="J59" s="34" t="s">
        <v>60</v>
      </c>
      <c r="K59" s="34">
        <v>1</v>
      </c>
      <c r="L59" s="33" t="s">
        <v>61</v>
      </c>
      <c r="M59" s="33">
        <v>202409</v>
      </c>
      <c r="N59" s="34" t="s">
        <v>62</v>
      </c>
      <c r="O59" s="33" t="s">
        <v>446</v>
      </c>
      <c r="P59" s="149" t="s">
        <v>448</v>
      </c>
      <c r="Q59" s="33">
        <v>1500</v>
      </c>
      <c r="R59" s="33"/>
      <c r="S59" s="34" t="s">
        <v>449</v>
      </c>
      <c r="T59" s="34" t="s">
        <v>450</v>
      </c>
      <c r="U59" s="34" t="s">
        <v>451</v>
      </c>
      <c r="V59" s="34" t="s">
        <v>66</v>
      </c>
    </row>
    <row r="60" s="6" customFormat="1" ht="32" customHeight="1" spans="1:22">
      <c r="A60" s="32" t="s">
        <v>452</v>
      </c>
      <c r="B60" s="33" t="s">
        <v>25</v>
      </c>
      <c r="C60" s="33" t="s">
        <v>26</v>
      </c>
      <c r="D60" s="33" t="s">
        <v>173</v>
      </c>
      <c r="E60" s="34" t="s">
        <v>453</v>
      </c>
      <c r="F60" s="33" t="s">
        <v>454</v>
      </c>
      <c r="G60" s="33" t="s">
        <v>30</v>
      </c>
      <c r="H60" s="34" t="s">
        <v>455</v>
      </c>
      <c r="I60" s="33" t="s">
        <v>32</v>
      </c>
      <c r="J60" s="34" t="s">
        <v>60</v>
      </c>
      <c r="K60" s="34">
        <v>1</v>
      </c>
      <c r="L60" s="33" t="s">
        <v>61</v>
      </c>
      <c r="M60" s="33">
        <v>202409</v>
      </c>
      <c r="N60" s="34" t="s">
        <v>111</v>
      </c>
      <c r="O60" s="34" t="s">
        <v>456</v>
      </c>
      <c r="P60" s="149" t="s">
        <v>457</v>
      </c>
      <c r="Q60" s="33">
        <v>1500</v>
      </c>
      <c r="R60" s="33"/>
      <c r="S60" s="34" t="s">
        <v>456</v>
      </c>
      <c r="T60" s="34" t="s">
        <v>458</v>
      </c>
      <c r="U60" s="34" t="s">
        <v>459</v>
      </c>
      <c r="V60" s="33" t="s">
        <v>55</v>
      </c>
    </row>
    <row r="61" s="6" customFormat="1" ht="32" customHeight="1" spans="1:22">
      <c r="A61" s="32" t="s">
        <v>460</v>
      </c>
      <c r="B61" s="33" t="s">
        <v>25</v>
      </c>
      <c r="C61" s="33" t="s">
        <v>26</v>
      </c>
      <c r="D61" s="33" t="s">
        <v>173</v>
      </c>
      <c r="E61" s="34" t="s">
        <v>461</v>
      </c>
      <c r="F61" s="33" t="s">
        <v>462</v>
      </c>
      <c r="G61" s="33" t="s">
        <v>30</v>
      </c>
      <c r="H61" s="34" t="s">
        <v>463</v>
      </c>
      <c r="I61" s="33" t="s">
        <v>32</v>
      </c>
      <c r="J61" s="34" t="s">
        <v>127</v>
      </c>
      <c r="K61" s="33">
        <v>3</v>
      </c>
      <c r="L61" s="33" t="s">
        <v>34</v>
      </c>
      <c r="M61" s="33">
        <v>202209</v>
      </c>
      <c r="N61" s="34" t="s">
        <v>128</v>
      </c>
      <c r="O61" s="33" t="s">
        <v>464</v>
      </c>
      <c r="P61" s="149" t="s">
        <v>465</v>
      </c>
      <c r="Q61" s="33">
        <v>1500</v>
      </c>
      <c r="R61" s="33"/>
      <c r="S61" s="33" t="s">
        <v>464</v>
      </c>
      <c r="T61" s="34" t="s">
        <v>466</v>
      </c>
      <c r="U61" s="33">
        <v>17374549635</v>
      </c>
      <c r="V61" s="33"/>
    </row>
    <row r="62" s="6" customFormat="1" ht="32" customHeight="1" spans="1:22">
      <c r="A62" s="32" t="s">
        <v>467</v>
      </c>
      <c r="B62" s="33" t="s">
        <v>25</v>
      </c>
      <c r="C62" s="33" t="s">
        <v>26</v>
      </c>
      <c r="D62" s="33" t="s">
        <v>173</v>
      </c>
      <c r="E62" s="34" t="s">
        <v>468</v>
      </c>
      <c r="F62" s="33" t="s">
        <v>469</v>
      </c>
      <c r="G62" s="33" t="s">
        <v>30</v>
      </c>
      <c r="H62" s="149" t="s">
        <v>470</v>
      </c>
      <c r="I62" s="33" t="s">
        <v>32</v>
      </c>
      <c r="J62" s="34" t="s">
        <v>471</v>
      </c>
      <c r="K62" s="33">
        <v>3</v>
      </c>
      <c r="L62" s="33" t="s">
        <v>61</v>
      </c>
      <c r="M62" s="33">
        <v>202209</v>
      </c>
      <c r="N62" s="34" t="s">
        <v>263</v>
      </c>
      <c r="O62" s="33" t="s">
        <v>472</v>
      </c>
      <c r="P62" s="149" t="s">
        <v>473</v>
      </c>
      <c r="Q62" s="33">
        <v>1500</v>
      </c>
      <c r="R62" s="33"/>
      <c r="S62" s="33" t="s">
        <v>472</v>
      </c>
      <c r="T62" s="34" t="s">
        <v>474</v>
      </c>
      <c r="U62" s="33">
        <v>18166168390</v>
      </c>
      <c r="V62" s="33"/>
    </row>
    <row r="63" s="6" customFormat="1" ht="32" customHeight="1" spans="1:22">
      <c r="A63" s="32" t="s">
        <v>475</v>
      </c>
      <c r="B63" s="33" t="s">
        <v>25</v>
      </c>
      <c r="C63" s="33" t="s">
        <v>26</v>
      </c>
      <c r="D63" s="33" t="s">
        <v>173</v>
      </c>
      <c r="E63" s="34" t="s">
        <v>445</v>
      </c>
      <c r="F63" s="33" t="s">
        <v>476</v>
      </c>
      <c r="G63" s="33" t="s">
        <v>58</v>
      </c>
      <c r="H63" s="149" t="s">
        <v>477</v>
      </c>
      <c r="I63" s="33" t="s">
        <v>32</v>
      </c>
      <c r="J63" s="34" t="s">
        <v>103</v>
      </c>
      <c r="K63" s="33">
        <v>3</v>
      </c>
      <c r="L63" s="33" t="s">
        <v>34</v>
      </c>
      <c r="M63" s="33">
        <v>202210</v>
      </c>
      <c r="N63" s="34" t="s">
        <v>478</v>
      </c>
      <c r="O63" s="33" t="s">
        <v>479</v>
      </c>
      <c r="P63" s="34" t="s">
        <v>480</v>
      </c>
      <c r="Q63" s="33">
        <v>1500</v>
      </c>
      <c r="R63" s="33"/>
      <c r="S63" s="33" t="s">
        <v>479</v>
      </c>
      <c r="T63" s="34" t="s">
        <v>481</v>
      </c>
      <c r="U63" s="33">
        <v>15096268710</v>
      </c>
      <c r="V63" s="33"/>
    </row>
    <row r="64" s="6" customFormat="1" ht="32" customHeight="1" spans="1:22">
      <c r="A64" s="32" t="s">
        <v>482</v>
      </c>
      <c r="B64" s="33" t="s">
        <v>25</v>
      </c>
      <c r="C64" s="33" t="s">
        <v>26</v>
      </c>
      <c r="D64" s="33" t="s">
        <v>173</v>
      </c>
      <c r="E64" s="34" t="s">
        <v>483</v>
      </c>
      <c r="F64" s="33" t="s">
        <v>484</v>
      </c>
      <c r="G64" s="33" t="s">
        <v>30</v>
      </c>
      <c r="H64" s="149" t="s">
        <v>485</v>
      </c>
      <c r="I64" s="33" t="s">
        <v>32</v>
      </c>
      <c r="J64" s="34" t="s">
        <v>486</v>
      </c>
      <c r="K64" s="33">
        <v>5</v>
      </c>
      <c r="L64" s="33" t="s">
        <v>34</v>
      </c>
      <c r="M64" s="33">
        <v>202009</v>
      </c>
      <c r="N64" s="34" t="s">
        <v>487</v>
      </c>
      <c r="O64" s="33" t="s">
        <v>488</v>
      </c>
      <c r="P64" s="34" t="s">
        <v>489</v>
      </c>
      <c r="Q64" s="33">
        <v>1500</v>
      </c>
      <c r="R64" s="33"/>
      <c r="S64" s="33" t="s">
        <v>488</v>
      </c>
      <c r="T64" s="149" t="s">
        <v>490</v>
      </c>
      <c r="U64" s="33" t="s">
        <v>491</v>
      </c>
      <c r="V64" s="33" t="s">
        <v>224</v>
      </c>
    </row>
    <row r="65" s="6" customFormat="1" ht="32" customHeight="1" spans="1:22">
      <c r="A65" s="32" t="s">
        <v>492</v>
      </c>
      <c r="B65" s="33" t="s">
        <v>25</v>
      </c>
      <c r="C65" s="33" t="s">
        <v>26</v>
      </c>
      <c r="D65" s="33" t="s">
        <v>173</v>
      </c>
      <c r="E65" s="34" t="s">
        <v>493</v>
      </c>
      <c r="F65" s="33" t="s">
        <v>494</v>
      </c>
      <c r="G65" s="33" t="s">
        <v>58</v>
      </c>
      <c r="H65" s="34" t="s">
        <v>495</v>
      </c>
      <c r="I65" s="33" t="s">
        <v>32</v>
      </c>
      <c r="J65" s="34" t="s">
        <v>496</v>
      </c>
      <c r="K65" s="33">
        <v>2</v>
      </c>
      <c r="L65" s="33" t="s">
        <v>34</v>
      </c>
      <c r="M65" s="33">
        <v>202309</v>
      </c>
      <c r="N65" s="34" t="s">
        <v>237</v>
      </c>
      <c r="O65" s="33" t="s">
        <v>497</v>
      </c>
      <c r="P65" s="34" t="s">
        <v>498</v>
      </c>
      <c r="Q65" s="33">
        <v>1500</v>
      </c>
      <c r="R65" s="33"/>
      <c r="S65" s="33" t="s">
        <v>497</v>
      </c>
      <c r="T65" s="34" t="s">
        <v>499</v>
      </c>
      <c r="U65" s="33" t="s">
        <v>500</v>
      </c>
      <c r="V65" s="33"/>
    </row>
    <row r="66" s="6" customFormat="1" ht="32" customHeight="1" spans="1:22">
      <c r="A66" s="32" t="s">
        <v>501</v>
      </c>
      <c r="B66" s="33" t="s">
        <v>25</v>
      </c>
      <c r="C66" s="33" t="s">
        <v>26</v>
      </c>
      <c r="D66" s="33" t="s">
        <v>173</v>
      </c>
      <c r="E66" s="34" t="s">
        <v>502</v>
      </c>
      <c r="F66" s="33" t="s">
        <v>503</v>
      </c>
      <c r="G66" s="33" t="s">
        <v>30</v>
      </c>
      <c r="H66" s="34" t="s">
        <v>504</v>
      </c>
      <c r="I66" s="33" t="s">
        <v>32</v>
      </c>
      <c r="J66" s="34" t="s">
        <v>505</v>
      </c>
      <c r="K66" s="33">
        <v>1</v>
      </c>
      <c r="L66" s="33" t="s">
        <v>34</v>
      </c>
      <c r="M66" s="33">
        <v>202409</v>
      </c>
      <c r="N66" s="34" t="s">
        <v>197</v>
      </c>
      <c r="O66" s="33" t="s">
        <v>506</v>
      </c>
      <c r="P66" s="34" t="s">
        <v>507</v>
      </c>
      <c r="Q66" s="33">
        <v>1500</v>
      </c>
      <c r="R66" s="33"/>
      <c r="S66" s="33" t="s">
        <v>506</v>
      </c>
      <c r="T66" s="34" t="s">
        <v>508</v>
      </c>
      <c r="U66" s="33" t="s">
        <v>509</v>
      </c>
      <c r="V66" s="33" t="s">
        <v>182</v>
      </c>
    </row>
    <row r="67" s="6" customFormat="1" ht="32" customHeight="1" spans="1:22">
      <c r="A67" s="32" t="s">
        <v>510</v>
      </c>
      <c r="B67" s="33" t="s">
        <v>25</v>
      </c>
      <c r="C67" s="33" t="s">
        <v>26</v>
      </c>
      <c r="D67" s="33" t="s">
        <v>173</v>
      </c>
      <c r="E67" s="34" t="s">
        <v>511</v>
      </c>
      <c r="F67" s="33" t="s">
        <v>512</v>
      </c>
      <c r="G67" s="33" t="s">
        <v>58</v>
      </c>
      <c r="H67" s="34" t="s">
        <v>513</v>
      </c>
      <c r="I67" s="33" t="s">
        <v>32</v>
      </c>
      <c r="J67" s="34" t="s">
        <v>177</v>
      </c>
      <c r="K67" s="33">
        <v>3</v>
      </c>
      <c r="L67" s="33" t="s">
        <v>34</v>
      </c>
      <c r="M67" s="33">
        <v>202209</v>
      </c>
      <c r="N67" s="34" t="s">
        <v>514</v>
      </c>
      <c r="O67" s="33" t="s">
        <v>515</v>
      </c>
      <c r="P67" s="34" t="s">
        <v>516</v>
      </c>
      <c r="Q67" s="33">
        <v>1500</v>
      </c>
      <c r="R67" s="33"/>
      <c r="S67" s="33" t="s">
        <v>515</v>
      </c>
      <c r="T67" s="34" t="s">
        <v>517</v>
      </c>
      <c r="U67" s="33" t="s">
        <v>518</v>
      </c>
      <c r="V67" s="33"/>
    </row>
    <row r="68" s="6" customFormat="1" ht="32" customHeight="1" spans="1:22">
      <c r="A68" s="32" t="s">
        <v>519</v>
      </c>
      <c r="B68" s="33" t="s">
        <v>25</v>
      </c>
      <c r="C68" s="33" t="s">
        <v>26</v>
      </c>
      <c r="D68" s="33" t="s">
        <v>173</v>
      </c>
      <c r="E68" s="34" t="s">
        <v>520</v>
      </c>
      <c r="F68" s="33" t="s">
        <v>521</v>
      </c>
      <c r="G68" s="33" t="s">
        <v>58</v>
      </c>
      <c r="H68" s="34" t="s">
        <v>522</v>
      </c>
      <c r="I68" s="33" t="s">
        <v>32</v>
      </c>
      <c r="J68" s="34" t="s">
        <v>523</v>
      </c>
      <c r="K68" s="33">
        <v>3</v>
      </c>
      <c r="L68" s="33" t="s">
        <v>34</v>
      </c>
      <c r="M68" s="33">
        <v>202210</v>
      </c>
      <c r="N68" s="34" t="s">
        <v>524</v>
      </c>
      <c r="O68" s="33" t="s">
        <v>525</v>
      </c>
      <c r="P68" s="34" t="s">
        <v>526</v>
      </c>
      <c r="Q68" s="33">
        <v>1500</v>
      </c>
      <c r="R68" s="33"/>
      <c r="S68" s="33" t="s">
        <v>525</v>
      </c>
      <c r="T68" s="34" t="s">
        <v>527</v>
      </c>
      <c r="U68" s="33" t="s">
        <v>528</v>
      </c>
      <c r="V68" s="33"/>
    </row>
    <row r="69" s="6" customFormat="1" ht="32" customHeight="1" spans="1:22">
      <c r="A69" s="32" t="s">
        <v>529</v>
      </c>
      <c r="B69" s="33" t="s">
        <v>25</v>
      </c>
      <c r="C69" s="33" t="s">
        <v>26</v>
      </c>
      <c r="D69" s="33" t="s">
        <v>173</v>
      </c>
      <c r="E69" s="34" t="s">
        <v>530</v>
      </c>
      <c r="F69" s="33" t="s">
        <v>531</v>
      </c>
      <c r="G69" s="33" t="s">
        <v>58</v>
      </c>
      <c r="H69" s="34" t="s">
        <v>532</v>
      </c>
      <c r="I69" s="33" t="s">
        <v>32</v>
      </c>
      <c r="J69" s="34" t="s">
        <v>103</v>
      </c>
      <c r="K69" s="33">
        <v>3</v>
      </c>
      <c r="L69" s="33" t="s">
        <v>34</v>
      </c>
      <c r="M69" s="33">
        <v>202210</v>
      </c>
      <c r="N69" s="34" t="s">
        <v>533</v>
      </c>
      <c r="O69" s="33" t="s">
        <v>534</v>
      </c>
      <c r="P69" s="34" t="s">
        <v>535</v>
      </c>
      <c r="Q69" s="33">
        <v>1500</v>
      </c>
      <c r="R69" s="33"/>
      <c r="S69" s="33" t="s">
        <v>534</v>
      </c>
      <c r="T69" s="34" t="s">
        <v>536</v>
      </c>
      <c r="U69" s="33" t="s">
        <v>537</v>
      </c>
      <c r="V69" s="33"/>
    </row>
    <row r="70" s="6" customFormat="1" ht="32" customHeight="1" spans="1:22">
      <c r="A70" s="32" t="s">
        <v>538</v>
      </c>
      <c r="B70" s="33" t="s">
        <v>25</v>
      </c>
      <c r="C70" s="33" t="s">
        <v>26</v>
      </c>
      <c r="D70" s="33" t="s">
        <v>173</v>
      </c>
      <c r="E70" s="34" t="s">
        <v>530</v>
      </c>
      <c r="F70" s="33" t="s">
        <v>539</v>
      </c>
      <c r="G70" s="33" t="s">
        <v>30</v>
      </c>
      <c r="H70" s="149" t="s">
        <v>540</v>
      </c>
      <c r="I70" s="33" t="s">
        <v>32</v>
      </c>
      <c r="J70" s="34" t="s">
        <v>541</v>
      </c>
      <c r="K70" s="33">
        <v>3</v>
      </c>
      <c r="L70" s="33" t="s">
        <v>34</v>
      </c>
      <c r="M70" s="33">
        <v>202209</v>
      </c>
      <c r="N70" s="34" t="s">
        <v>271</v>
      </c>
      <c r="O70" s="33" t="s">
        <v>542</v>
      </c>
      <c r="P70" s="34" t="s">
        <v>543</v>
      </c>
      <c r="Q70" s="33">
        <v>1500</v>
      </c>
      <c r="R70" s="33"/>
      <c r="S70" s="33" t="s">
        <v>542</v>
      </c>
      <c r="T70" s="149" t="s">
        <v>544</v>
      </c>
      <c r="U70" s="33">
        <v>13874469161</v>
      </c>
      <c r="V70" s="33"/>
    </row>
    <row r="71" s="6" customFormat="1" ht="32" customHeight="1" spans="1:22">
      <c r="A71" s="32" t="s">
        <v>545</v>
      </c>
      <c r="B71" s="33" t="s">
        <v>25</v>
      </c>
      <c r="C71" s="33" t="s">
        <v>26</v>
      </c>
      <c r="D71" s="33" t="s">
        <v>173</v>
      </c>
      <c r="E71" s="34" t="s">
        <v>502</v>
      </c>
      <c r="F71" s="33" t="s">
        <v>546</v>
      </c>
      <c r="G71" s="33" t="s">
        <v>30</v>
      </c>
      <c r="H71" s="34" t="s">
        <v>547</v>
      </c>
      <c r="I71" s="33" t="s">
        <v>32</v>
      </c>
      <c r="J71" s="34" t="s">
        <v>278</v>
      </c>
      <c r="K71" s="33">
        <v>3</v>
      </c>
      <c r="L71" s="33" t="s">
        <v>34</v>
      </c>
      <c r="M71" s="33">
        <v>202210</v>
      </c>
      <c r="N71" s="34" t="s">
        <v>487</v>
      </c>
      <c r="O71" s="33" t="s">
        <v>548</v>
      </c>
      <c r="P71" s="34" t="s">
        <v>549</v>
      </c>
      <c r="Q71" s="33">
        <v>1500</v>
      </c>
      <c r="R71" s="33"/>
      <c r="S71" s="33" t="s">
        <v>548</v>
      </c>
      <c r="T71" s="34" t="s">
        <v>550</v>
      </c>
      <c r="U71" s="33" t="s">
        <v>551</v>
      </c>
      <c r="V71" s="33"/>
    </row>
    <row r="72" s="8" customFormat="1" ht="32" customHeight="1" spans="1:24">
      <c r="A72" s="32" t="s">
        <v>552</v>
      </c>
      <c r="B72" s="33" t="s">
        <v>25</v>
      </c>
      <c r="C72" s="33" t="s">
        <v>26</v>
      </c>
      <c r="D72" s="33" t="s">
        <v>27</v>
      </c>
      <c r="E72" s="34" t="s">
        <v>502</v>
      </c>
      <c r="F72" s="33" t="s">
        <v>553</v>
      </c>
      <c r="G72" s="33" t="s">
        <v>30</v>
      </c>
      <c r="H72" s="34" t="s">
        <v>554</v>
      </c>
      <c r="I72" s="33" t="s">
        <v>32</v>
      </c>
      <c r="J72" s="34" t="s">
        <v>103</v>
      </c>
      <c r="K72" s="33">
        <v>3</v>
      </c>
      <c r="L72" s="33" t="s">
        <v>34</v>
      </c>
      <c r="M72" s="33">
        <v>202210</v>
      </c>
      <c r="N72" s="34" t="s">
        <v>271</v>
      </c>
      <c r="O72" s="33" t="s">
        <v>555</v>
      </c>
      <c r="P72" s="34" t="s">
        <v>556</v>
      </c>
      <c r="Q72" s="33">
        <v>1500</v>
      </c>
      <c r="R72" s="33"/>
      <c r="S72" s="33" t="s">
        <v>555</v>
      </c>
      <c r="T72" s="34" t="s">
        <v>557</v>
      </c>
      <c r="U72" s="33" t="s">
        <v>558</v>
      </c>
      <c r="V72" s="33"/>
      <c r="X72" s="108"/>
    </row>
    <row r="73" s="8" customFormat="1" ht="32" customHeight="1" spans="1:24">
      <c r="A73" s="32" t="s">
        <v>559</v>
      </c>
      <c r="B73" s="33" t="s">
        <v>25</v>
      </c>
      <c r="C73" s="33" t="s">
        <v>26</v>
      </c>
      <c r="D73" s="33" t="s">
        <v>27</v>
      </c>
      <c r="E73" s="34" t="s">
        <v>560</v>
      </c>
      <c r="F73" s="33" t="s">
        <v>561</v>
      </c>
      <c r="G73" s="33" t="s">
        <v>58</v>
      </c>
      <c r="H73" s="34" t="s">
        <v>562</v>
      </c>
      <c r="I73" s="33" t="s">
        <v>32</v>
      </c>
      <c r="J73" s="34" t="s">
        <v>60</v>
      </c>
      <c r="K73" s="33">
        <v>3</v>
      </c>
      <c r="L73" s="33" t="s">
        <v>61</v>
      </c>
      <c r="M73" s="33">
        <v>202209</v>
      </c>
      <c r="N73" s="34" t="s">
        <v>171</v>
      </c>
      <c r="O73" s="33" t="s">
        <v>563</v>
      </c>
      <c r="P73" s="34" t="s">
        <v>564</v>
      </c>
      <c r="Q73" s="33">
        <v>1500</v>
      </c>
      <c r="R73" s="33"/>
      <c r="S73" s="33" t="s">
        <v>563</v>
      </c>
      <c r="T73" s="34" t="s">
        <v>565</v>
      </c>
      <c r="U73" s="33" t="s">
        <v>566</v>
      </c>
      <c r="V73" s="33"/>
      <c r="X73" s="109"/>
    </row>
    <row r="74" s="8" customFormat="1" ht="32" customHeight="1" spans="1:22">
      <c r="A74" s="32" t="s">
        <v>567</v>
      </c>
      <c r="B74" s="33" t="s">
        <v>25</v>
      </c>
      <c r="C74" s="33" t="s">
        <v>26</v>
      </c>
      <c r="D74" s="33" t="s">
        <v>27</v>
      </c>
      <c r="E74" s="34" t="s">
        <v>568</v>
      </c>
      <c r="F74" s="33" t="s">
        <v>569</v>
      </c>
      <c r="G74" s="33" t="s">
        <v>30</v>
      </c>
      <c r="H74" s="34" t="s">
        <v>570</v>
      </c>
      <c r="I74" s="33" t="s">
        <v>32</v>
      </c>
      <c r="J74" s="34" t="s">
        <v>162</v>
      </c>
      <c r="K74" s="33" t="s">
        <v>163</v>
      </c>
      <c r="L74" s="33" t="s">
        <v>34</v>
      </c>
      <c r="M74" s="33">
        <v>202309</v>
      </c>
      <c r="N74" s="34" t="s">
        <v>271</v>
      </c>
      <c r="O74" s="33" t="s">
        <v>571</v>
      </c>
      <c r="P74" s="34" t="s">
        <v>572</v>
      </c>
      <c r="Q74" s="33" t="s">
        <v>573</v>
      </c>
      <c r="R74" s="33"/>
      <c r="S74" s="33" t="s">
        <v>571</v>
      </c>
      <c r="T74" s="34" t="s">
        <v>574</v>
      </c>
      <c r="U74" s="33" t="s">
        <v>575</v>
      </c>
      <c r="V74" s="33"/>
    </row>
    <row r="75" s="8" customFormat="1" ht="32" customHeight="1" spans="1:22">
      <c r="A75" s="32" t="s">
        <v>576</v>
      </c>
      <c r="B75" s="33" t="s">
        <v>25</v>
      </c>
      <c r="C75" s="33" t="s">
        <v>26</v>
      </c>
      <c r="D75" s="33" t="s">
        <v>27</v>
      </c>
      <c r="E75" s="34" t="s">
        <v>577</v>
      </c>
      <c r="F75" s="33" t="s">
        <v>578</v>
      </c>
      <c r="G75" s="33" t="s">
        <v>58</v>
      </c>
      <c r="H75" s="34" t="s">
        <v>579</v>
      </c>
      <c r="I75" s="33" t="s">
        <v>32</v>
      </c>
      <c r="J75" s="34" t="s">
        <v>580</v>
      </c>
      <c r="K75" s="33">
        <v>1</v>
      </c>
      <c r="L75" s="33" t="s">
        <v>61</v>
      </c>
      <c r="M75" s="33">
        <v>202409</v>
      </c>
      <c r="N75" s="34" t="s">
        <v>581</v>
      </c>
      <c r="O75" s="33" t="s">
        <v>582</v>
      </c>
      <c r="P75" s="149" t="s">
        <v>583</v>
      </c>
      <c r="Q75" s="33">
        <v>1500</v>
      </c>
      <c r="R75" s="33"/>
      <c r="S75" s="33" t="s">
        <v>582</v>
      </c>
      <c r="T75" s="149" t="s">
        <v>584</v>
      </c>
      <c r="U75" s="33">
        <v>15115199146</v>
      </c>
      <c r="V75" s="33" t="s">
        <v>55</v>
      </c>
    </row>
    <row r="76" s="4" customFormat="1" ht="32" customHeight="1" spans="1:22">
      <c r="A76" s="32" t="s">
        <v>585</v>
      </c>
      <c r="B76" s="33" t="s">
        <v>25</v>
      </c>
      <c r="C76" s="33" t="s">
        <v>26</v>
      </c>
      <c r="D76" s="33" t="s">
        <v>27</v>
      </c>
      <c r="E76" s="34" t="s">
        <v>586</v>
      </c>
      <c r="F76" s="33" t="s">
        <v>587</v>
      </c>
      <c r="G76" s="33" t="s">
        <v>58</v>
      </c>
      <c r="H76" s="149" t="s">
        <v>588</v>
      </c>
      <c r="I76" s="33" t="s">
        <v>32</v>
      </c>
      <c r="J76" s="34" t="s">
        <v>103</v>
      </c>
      <c r="K76" s="33">
        <v>5</v>
      </c>
      <c r="L76" s="33" t="s">
        <v>34</v>
      </c>
      <c r="M76" s="33" t="s">
        <v>589</v>
      </c>
      <c r="N76" s="34" t="s">
        <v>237</v>
      </c>
      <c r="O76" s="33" t="s">
        <v>590</v>
      </c>
      <c r="P76" s="149" t="s">
        <v>591</v>
      </c>
      <c r="Q76" s="33">
        <v>1500</v>
      </c>
      <c r="R76" s="33"/>
      <c r="S76" s="33" t="s">
        <v>590</v>
      </c>
      <c r="T76" s="34" t="s">
        <v>592</v>
      </c>
      <c r="U76" s="33" t="s">
        <v>593</v>
      </c>
      <c r="V76" s="33" t="s">
        <v>594</v>
      </c>
    </row>
    <row r="77" s="4" customFormat="1" ht="32" customHeight="1" spans="1:22">
      <c r="A77" s="32" t="s">
        <v>595</v>
      </c>
      <c r="B77" s="33" t="s">
        <v>25</v>
      </c>
      <c r="C77" s="33" t="s">
        <v>26</v>
      </c>
      <c r="D77" s="33" t="s">
        <v>27</v>
      </c>
      <c r="E77" s="34" t="s">
        <v>586</v>
      </c>
      <c r="F77" s="33" t="s">
        <v>596</v>
      </c>
      <c r="G77" s="33" t="s">
        <v>58</v>
      </c>
      <c r="H77" s="149" t="s">
        <v>597</v>
      </c>
      <c r="I77" s="33" t="s">
        <v>32</v>
      </c>
      <c r="J77" s="34" t="s">
        <v>598</v>
      </c>
      <c r="K77" s="33">
        <v>3</v>
      </c>
      <c r="L77" s="33" t="s">
        <v>34</v>
      </c>
      <c r="M77" s="33" t="s">
        <v>86</v>
      </c>
      <c r="N77" s="34" t="s">
        <v>599</v>
      </c>
      <c r="O77" s="33" t="s">
        <v>600</v>
      </c>
      <c r="P77" s="149" t="s">
        <v>601</v>
      </c>
      <c r="Q77" s="33">
        <v>1500</v>
      </c>
      <c r="R77" s="33"/>
      <c r="S77" s="33" t="s">
        <v>600</v>
      </c>
      <c r="T77" s="34" t="s">
        <v>602</v>
      </c>
      <c r="U77" s="33" t="s">
        <v>603</v>
      </c>
      <c r="V77" s="33"/>
    </row>
    <row r="78" s="4" customFormat="1" ht="32" customHeight="1" spans="1:22">
      <c r="A78" s="32" t="s">
        <v>604</v>
      </c>
      <c r="B78" s="33" t="s">
        <v>25</v>
      </c>
      <c r="C78" s="33" t="s">
        <v>26</v>
      </c>
      <c r="D78" s="33" t="s">
        <v>27</v>
      </c>
      <c r="E78" s="34" t="s">
        <v>605</v>
      </c>
      <c r="F78" s="33" t="s">
        <v>606</v>
      </c>
      <c r="G78" s="33" t="s">
        <v>58</v>
      </c>
      <c r="H78" s="34" t="s">
        <v>607</v>
      </c>
      <c r="I78" s="33" t="s">
        <v>32</v>
      </c>
      <c r="J78" s="34" t="s">
        <v>60</v>
      </c>
      <c r="K78" s="33">
        <v>1</v>
      </c>
      <c r="L78" s="33" t="s">
        <v>61</v>
      </c>
      <c r="M78" s="33">
        <v>202409</v>
      </c>
      <c r="N78" s="34" t="s">
        <v>70</v>
      </c>
      <c r="O78" s="33" t="s">
        <v>608</v>
      </c>
      <c r="P78" s="149" t="s">
        <v>609</v>
      </c>
      <c r="Q78" s="33" t="s">
        <v>573</v>
      </c>
      <c r="R78" s="33"/>
      <c r="S78" s="33" t="s">
        <v>608</v>
      </c>
      <c r="T78" s="34" t="s">
        <v>610</v>
      </c>
      <c r="U78" s="33">
        <v>18074533850</v>
      </c>
      <c r="V78" s="33" t="s">
        <v>55</v>
      </c>
    </row>
    <row r="79" s="4" customFormat="1" ht="32" customHeight="1" spans="1:22">
      <c r="A79" s="32" t="s">
        <v>611</v>
      </c>
      <c r="B79" s="33" t="s">
        <v>25</v>
      </c>
      <c r="C79" s="33" t="s">
        <v>26</v>
      </c>
      <c r="D79" s="33" t="s">
        <v>27</v>
      </c>
      <c r="E79" s="34" t="s">
        <v>612</v>
      </c>
      <c r="F79" s="33" t="s">
        <v>613</v>
      </c>
      <c r="G79" s="33" t="s">
        <v>30</v>
      </c>
      <c r="H79" s="34" t="s">
        <v>614</v>
      </c>
      <c r="I79" s="33" t="s">
        <v>32</v>
      </c>
      <c r="J79" s="34" t="s">
        <v>363</v>
      </c>
      <c r="K79" s="33">
        <v>5</v>
      </c>
      <c r="L79" s="33" t="s">
        <v>330</v>
      </c>
      <c r="M79" s="33">
        <v>202009</v>
      </c>
      <c r="N79" s="34" t="s">
        <v>487</v>
      </c>
      <c r="O79" s="33" t="s">
        <v>615</v>
      </c>
      <c r="P79" s="34" t="s">
        <v>616</v>
      </c>
      <c r="Q79" s="33">
        <v>1500</v>
      </c>
      <c r="R79" s="33"/>
      <c r="S79" s="33" t="s">
        <v>615</v>
      </c>
      <c r="T79" s="34" t="s">
        <v>617</v>
      </c>
      <c r="U79" s="33" t="s">
        <v>618</v>
      </c>
      <c r="V79" s="33" t="s">
        <v>594</v>
      </c>
    </row>
    <row r="80" s="8" customFormat="1" ht="32" customHeight="1" spans="1:22">
      <c r="A80" s="32" t="s">
        <v>619</v>
      </c>
      <c r="B80" s="33" t="s">
        <v>25</v>
      </c>
      <c r="C80" s="33" t="s">
        <v>26</v>
      </c>
      <c r="D80" s="33" t="s">
        <v>27</v>
      </c>
      <c r="E80" s="34" t="s">
        <v>620</v>
      </c>
      <c r="F80" s="33" t="s">
        <v>621</v>
      </c>
      <c r="G80" s="33" t="s">
        <v>30</v>
      </c>
      <c r="H80" s="34" t="s">
        <v>622</v>
      </c>
      <c r="I80" s="33" t="s">
        <v>32</v>
      </c>
      <c r="J80" s="34" t="s">
        <v>623</v>
      </c>
      <c r="K80" s="33">
        <v>2</v>
      </c>
      <c r="L80" s="33" t="s">
        <v>330</v>
      </c>
      <c r="M80" s="33">
        <v>202309</v>
      </c>
      <c r="N80" s="34" t="s">
        <v>624</v>
      </c>
      <c r="O80" s="33" t="s">
        <v>625</v>
      </c>
      <c r="P80" s="34" t="s">
        <v>626</v>
      </c>
      <c r="Q80" s="33">
        <v>1500</v>
      </c>
      <c r="R80" s="33"/>
      <c r="S80" s="33" t="s">
        <v>625</v>
      </c>
      <c r="T80" s="34" t="s">
        <v>627</v>
      </c>
      <c r="U80" s="33" t="s">
        <v>628</v>
      </c>
      <c r="V80" s="33"/>
    </row>
    <row r="81" s="8" customFormat="1" ht="32" customHeight="1" spans="1:22">
      <c r="A81" s="32" t="s">
        <v>629</v>
      </c>
      <c r="B81" s="33" t="s">
        <v>25</v>
      </c>
      <c r="C81" s="33" t="s">
        <v>26</v>
      </c>
      <c r="D81" s="33" t="s">
        <v>27</v>
      </c>
      <c r="E81" s="34" t="s">
        <v>630</v>
      </c>
      <c r="F81" s="33" t="s">
        <v>631</v>
      </c>
      <c r="G81" s="33" t="s">
        <v>30</v>
      </c>
      <c r="H81" s="34" t="s">
        <v>632</v>
      </c>
      <c r="I81" s="33" t="s">
        <v>32</v>
      </c>
      <c r="J81" s="34" t="s">
        <v>286</v>
      </c>
      <c r="K81" s="33">
        <v>1</v>
      </c>
      <c r="L81" s="33" t="s">
        <v>633</v>
      </c>
      <c r="M81" s="33">
        <v>202409</v>
      </c>
      <c r="N81" s="34" t="s">
        <v>634</v>
      </c>
      <c r="O81" s="33" t="s">
        <v>635</v>
      </c>
      <c r="P81" s="149" t="s">
        <v>636</v>
      </c>
      <c r="Q81" s="33">
        <v>1500</v>
      </c>
      <c r="R81" s="33"/>
      <c r="S81" s="33" t="s">
        <v>635</v>
      </c>
      <c r="T81" s="34" t="s">
        <v>637</v>
      </c>
      <c r="U81" s="33">
        <v>13787551852</v>
      </c>
      <c r="V81" s="33" t="s">
        <v>55</v>
      </c>
    </row>
    <row r="82" s="8" customFormat="1" ht="32" customHeight="1" spans="1:22">
      <c r="A82" s="32" t="s">
        <v>638</v>
      </c>
      <c r="B82" s="33" t="s">
        <v>25</v>
      </c>
      <c r="C82" s="33" t="s">
        <v>26</v>
      </c>
      <c r="D82" s="33" t="s">
        <v>27</v>
      </c>
      <c r="E82" s="34" t="s">
        <v>612</v>
      </c>
      <c r="F82" s="33" t="s">
        <v>639</v>
      </c>
      <c r="G82" s="33" t="s">
        <v>58</v>
      </c>
      <c r="H82" s="34" t="s">
        <v>640</v>
      </c>
      <c r="I82" s="33" t="s">
        <v>32</v>
      </c>
      <c r="J82" s="34" t="s">
        <v>641</v>
      </c>
      <c r="K82" s="33">
        <v>3</v>
      </c>
      <c r="L82" s="33" t="s">
        <v>330</v>
      </c>
      <c r="M82" s="33">
        <v>202208</v>
      </c>
      <c r="N82" s="34" t="s">
        <v>642</v>
      </c>
      <c r="O82" s="33" t="s">
        <v>643</v>
      </c>
      <c r="P82" s="34" t="s">
        <v>644</v>
      </c>
      <c r="Q82" s="33">
        <v>1500</v>
      </c>
      <c r="R82" s="33"/>
      <c r="S82" s="33" t="s">
        <v>643</v>
      </c>
      <c r="T82" s="34" t="s">
        <v>645</v>
      </c>
      <c r="U82" s="33" t="s">
        <v>646</v>
      </c>
      <c r="V82" s="33"/>
    </row>
    <row r="83" s="10" customFormat="1" ht="32" customHeight="1" spans="1:22">
      <c r="A83" s="32" t="s">
        <v>647</v>
      </c>
      <c r="B83" s="33" t="s">
        <v>25</v>
      </c>
      <c r="C83" s="33" t="s">
        <v>26</v>
      </c>
      <c r="D83" s="33" t="s">
        <v>27</v>
      </c>
      <c r="E83" s="34" t="s">
        <v>648</v>
      </c>
      <c r="F83" s="33" t="s">
        <v>649</v>
      </c>
      <c r="G83" s="33" t="s">
        <v>30</v>
      </c>
      <c r="H83" s="34" t="s">
        <v>650</v>
      </c>
      <c r="I83" s="33" t="s">
        <v>32</v>
      </c>
      <c r="J83" s="34" t="s">
        <v>60</v>
      </c>
      <c r="K83" s="33" t="s">
        <v>319</v>
      </c>
      <c r="L83" s="33" t="s">
        <v>633</v>
      </c>
      <c r="M83" s="33" t="s">
        <v>651</v>
      </c>
      <c r="N83" s="34" t="s">
        <v>147</v>
      </c>
      <c r="O83" s="33" t="s">
        <v>652</v>
      </c>
      <c r="P83" s="34" t="s">
        <v>653</v>
      </c>
      <c r="Q83" s="33" t="s">
        <v>573</v>
      </c>
      <c r="R83" s="33"/>
      <c r="S83" s="33" t="s">
        <v>652</v>
      </c>
      <c r="T83" s="34" t="s">
        <v>654</v>
      </c>
      <c r="U83" s="33">
        <v>13530882750</v>
      </c>
      <c r="V83" s="33" t="s">
        <v>55</v>
      </c>
    </row>
    <row r="84" ht="30" customHeight="1" spans="1:22">
      <c r="A84" s="32"/>
      <c r="B84" s="33"/>
      <c r="C84" s="33" t="s">
        <v>655</v>
      </c>
      <c r="D84" s="33"/>
      <c r="E84" s="34"/>
      <c r="F84" s="33"/>
      <c r="G84" s="33"/>
      <c r="H84" s="34"/>
      <c r="I84" s="33"/>
      <c r="J84" s="34"/>
      <c r="K84" s="33"/>
      <c r="L84" s="33"/>
      <c r="M84" s="33"/>
      <c r="N84" s="34"/>
      <c r="O84" s="33"/>
      <c r="P84" s="34"/>
      <c r="Q84" s="33">
        <v>115500</v>
      </c>
      <c r="R84" s="33"/>
      <c r="S84" s="33"/>
      <c r="T84" s="34"/>
      <c r="U84" s="33"/>
      <c r="V84" s="33"/>
    </row>
    <row r="89" spans="6:6">
      <c r="F89" s="3" t="s">
        <v>656</v>
      </c>
    </row>
  </sheetData>
  <autoFilter xmlns:etc="http://www.wps.cn/officeDocument/2017/etCustomData" ref="A6:X89" etc:filterBottomFollowUsedRange="0">
    <extLst/>
  </autoFilter>
  <mergeCells count="3">
    <mergeCell ref="A1:B1"/>
    <mergeCell ref="A3:V3"/>
    <mergeCell ref="A4:U4"/>
  </mergeCells>
  <pageMargins left="0.751388888888889" right="0.751388888888889" top="0.66875" bottom="1" header="0.5" footer="0.5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2"/>
  <sheetViews>
    <sheetView tabSelected="1" workbookViewId="0">
      <pane ySplit="5" topLeftCell="A97" activePane="bottomLeft" state="frozen"/>
      <selection/>
      <selection pane="bottomLeft" activeCell="A5" sqref="$A5:$XFD102"/>
    </sheetView>
  </sheetViews>
  <sheetFormatPr defaultColWidth="9" defaultRowHeight="12.75"/>
  <cols>
    <col min="1" max="1" width="5.14285714285714" style="3" customWidth="1"/>
    <col min="2" max="2" width="7.84761904761905" style="3" customWidth="1"/>
    <col min="3" max="3" width="7.71428571428571" style="3" customWidth="1"/>
    <col min="4" max="4" width="7.42857142857143" style="3" customWidth="1"/>
    <col min="5" max="5" width="9.14285714285714" style="31"/>
    <col min="6" max="6" width="9.14285714285714" style="3"/>
    <col min="7" max="7" width="5.71428571428571" style="3" customWidth="1"/>
    <col min="8" max="9" width="11" style="31" hidden="1" customWidth="1"/>
    <col min="10" max="10" width="11" style="31" customWidth="1"/>
    <col min="11" max="11" width="8.28571428571429" style="3" customWidth="1"/>
    <col min="12" max="12" width="20.8761904761905" style="31" customWidth="1"/>
    <col min="13" max="13" width="20.8761904761905" style="31" hidden="1" customWidth="1"/>
    <col min="14" max="14" width="6" style="3" customWidth="1"/>
    <col min="15" max="15" width="6" style="3" hidden="1" customWidth="1"/>
    <col min="16" max="16" width="6.84761904761905" style="3" customWidth="1"/>
    <col min="17" max="17" width="6.84761904761905" style="3" hidden="1" customWidth="1"/>
    <col min="18" max="18" width="8.84761904761905" style="3" customWidth="1"/>
    <col min="19" max="19" width="10.1428571428571" style="31" customWidth="1"/>
    <col min="20" max="20" width="10.1428571428571" style="31" hidden="1" customWidth="1"/>
    <col min="21" max="21" width="13.2857142857143" style="3" customWidth="1"/>
    <col min="22" max="22" width="13.2857142857143" style="3" hidden="1" customWidth="1"/>
    <col min="23" max="24" width="11.4285714285714" style="31" hidden="1" customWidth="1"/>
    <col min="25" max="25" width="11.4285714285714" style="31" customWidth="1"/>
    <col min="26" max="26" width="10.2857142857143" style="11" customWidth="1"/>
    <col min="27" max="27" width="9.14285714285714" style="3" customWidth="1"/>
    <col min="28" max="28" width="8.56190476190476" style="3" customWidth="1"/>
    <col min="29" max="29" width="11.847619047619" style="31" hidden="1" customWidth="1"/>
    <col min="30" max="30" width="11.847619047619" style="31" customWidth="1"/>
    <col min="31" max="32" width="14" style="3" customWidth="1"/>
    <col min="33" max="33" width="7.14285714285714" style="3" customWidth="1"/>
    <col min="34" max="35" width="9.14285714285714" style="3"/>
    <col min="36" max="36" width="12.8571428571429" style="3"/>
    <col min="37" max="16384" width="9.14285714285714" style="3"/>
  </cols>
  <sheetData>
    <row r="1" s="1" customFormat="1" ht="22.5" spans="1:26">
      <c r="A1" s="12" t="s">
        <v>0</v>
      </c>
      <c r="B1" s="12"/>
      <c r="Z1" s="20"/>
    </row>
    <row r="2" s="1" customFormat="1" ht="10" customHeight="1" spans="1:26">
      <c r="A2" s="2"/>
      <c r="Z2" s="20"/>
    </row>
    <row r="3" s="1" customFormat="1" ht="31.5" spans="1:33">
      <c r="A3" s="14" t="s">
        <v>657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="110" customFormat="1" ht="22" customHeight="1" spans="1:1">
      <c r="A4" s="110" t="s">
        <v>658</v>
      </c>
    </row>
    <row r="5" s="4" customFormat="1" ht="26" customHeight="1" spans="1:33">
      <c r="A5" s="16" t="s">
        <v>3</v>
      </c>
      <c r="B5" s="17" t="s">
        <v>4</v>
      </c>
      <c r="C5" s="16" t="s">
        <v>5</v>
      </c>
      <c r="D5" s="17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10</v>
      </c>
      <c r="J5" s="16" t="s">
        <v>10</v>
      </c>
      <c r="K5" s="16" t="s">
        <v>11</v>
      </c>
      <c r="L5" s="16" t="s">
        <v>12</v>
      </c>
      <c r="M5" s="16"/>
      <c r="N5" s="16" t="s">
        <v>13</v>
      </c>
      <c r="O5" s="16"/>
      <c r="P5" s="16" t="s">
        <v>14</v>
      </c>
      <c r="Q5" s="16"/>
      <c r="R5" s="16" t="s">
        <v>15</v>
      </c>
      <c r="S5" s="16" t="s">
        <v>16</v>
      </c>
      <c r="T5" s="16"/>
      <c r="U5" s="16" t="s">
        <v>17</v>
      </c>
      <c r="V5" s="16"/>
      <c r="W5" s="16" t="s">
        <v>18</v>
      </c>
      <c r="X5" s="16" t="s">
        <v>18</v>
      </c>
      <c r="Y5" s="16" t="s">
        <v>18</v>
      </c>
      <c r="Z5" s="23" t="s">
        <v>19</v>
      </c>
      <c r="AA5" s="16" t="s">
        <v>20</v>
      </c>
      <c r="AB5" s="16" t="s">
        <v>21</v>
      </c>
      <c r="AC5" s="16" t="s">
        <v>22</v>
      </c>
      <c r="AD5" s="16" t="s">
        <v>22</v>
      </c>
      <c r="AE5" s="16" t="s">
        <v>23</v>
      </c>
      <c r="AF5" s="16" t="s">
        <v>23</v>
      </c>
      <c r="AG5" s="17" t="s">
        <v>24</v>
      </c>
    </row>
    <row r="6" s="4" customFormat="1" ht="26" customHeight="1" spans="1:33">
      <c r="A6" s="32" t="s">
        <v>319</v>
      </c>
      <c r="B6" s="33" t="s">
        <v>25</v>
      </c>
      <c r="C6" s="33" t="s">
        <v>26</v>
      </c>
      <c r="D6" s="33" t="s">
        <v>27</v>
      </c>
      <c r="E6" s="34" t="s">
        <v>28</v>
      </c>
      <c r="F6" s="33" t="s">
        <v>29</v>
      </c>
      <c r="G6" s="33" t="s">
        <v>30</v>
      </c>
      <c r="H6" s="149" t="s">
        <v>31</v>
      </c>
      <c r="I6" s="34" t="e">
        <f>IF(VLOOKUP(F6,#REF!,2,0)=H6,1,0)</f>
        <v>#REF!</v>
      </c>
      <c r="J6" s="34" t="str">
        <f>REPLACE(H6,7,6,"******")</f>
        <v>431281******110083</v>
      </c>
      <c r="K6" s="33" t="s">
        <v>659</v>
      </c>
      <c r="L6" s="34" t="s">
        <v>33</v>
      </c>
      <c r="M6" s="34" t="e">
        <f>IF(VLOOKUP(F6,#REF!,5,0)=L6,1,0)</f>
        <v>#REF!</v>
      </c>
      <c r="N6" s="33">
        <v>3</v>
      </c>
      <c r="O6" s="33" t="e">
        <f>IF(VLOOKUP(F6,#REF!,6,0)=N6,1,0)</f>
        <v>#REF!</v>
      </c>
      <c r="P6" s="33" t="s">
        <v>34</v>
      </c>
      <c r="Q6" s="33" t="e">
        <f>IF(VLOOKUP(F6,#REF!,7,0)=P6,1,0)</f>
        <v>#REF!</v>
      </c>
      <c r="R6" s="33">
        <v>202209</v>
      </c>
      <c r="S6" s="34" t="s">
        <v>35</v>
      </c>
      <c r="T6" s="34" t="e">
        <f>IF(VLOOKUP(F6,#REF!,9,0)=S6,1,0)</f>
        <v>#REF!</v>
      </c>
      <c r="U6" s="33" t="s">
        <v>36</v>
      </c>
      <c r="V6" s="33" t="e">
        <f>IF(VLOOKUP(F6,#REF!,10,0)=U6,1,0)</f>
        <v>#REF!</v>
      </c>
      <c r="W6" s="149" t="s">
        <v>37</v>
      </c>
      <c r="X6" s="34" t="e">
        <f>IF(VLOOKUP(F6,#REF!,16,0)=W6,1,0)</f>
        <v>#REF!</v>
      </c>
      <c r="Y6" s="34" t="str">
        <f>REPLACE(W6,9,6,"******")</f>
        <v>81014350******097</v>
      </c>
      <c r="Z6" s="114">
        <v>1500</v>
      </c>
      <c r="AA6" s="33"/>
      <c r="AB6" s="33" t="s">
        <v>36</v>
      </c>
      <c r="AC6" s="149" t="s">
        <v>38</v>
      </c>
      <c r="AD6" s="34" t="str">
        <f>REPLACE(AC6,7,6,"******")</f>
        <v>433002******190811</v>
      </c>
      <c r="AE6" s="33" t="s">
        <v>39</v>
      </c>
      <c r="AF6" s="33" t="str">
        <f>REPLACE(AE6,4,6,"******")</f>
        <v>155******31</v>
      </c>
      <c r="AG6" s="33"/>
    </row>
    <row r="7" s="4" customFormat="1" ht="26" customHeight="1" spans="1:33">
      <c r="A7" s="32" t="s">
        <v>163</v>
      </c>
      <c r="B7" s="33" t="s">
        <v>25</v>
      </c>
      <c r="C7" s="33" t="s">
        <v>26</v>
      </c>
      <c r="D7" s="33" t="s">
        <v>27</v>
      </c>
      <c r="E7" s="34" t="s">
        <v>40</v>
      </c>
      <c r="F7" s="33" t="s">
        <v>41</v>
      </c>
      <c r="G7" s="33" t="s">
        <v>30</v>
      </c>
      <c r="H7" s="149" t="s">
        <v>42</v>
      </c>
      <c r="I7" s="34" t="e">
        <f>IF(VLOOKUP(F7,#REF!,2,0)=H7,1,0)</f>
        <v>#REF!</v>
      </c>
      <c r="J7" s="34" t="str">
        <f t="shared" ref="J7:J38" si="0">REPLACE(H7,7,6,"******")</f>
        <v>431281******160024</v>
      </c>
      <c r="K7" s="33" t="s">
        <v>659</v>
      </c>
      <c r="L7" s="34" t="s">
        <v>43</v>
      </c>
      <c r="M7" s="34" t="e">
        <f>IF(VLOOKUP(F7,#REF!,5,0)=L7,1,0)</f>
        <v>#REF!</v>
      </c>
      <c r="N7" s="33">
        <v>3</v>
      </c>
      <c r="O7" s="33" t="e">
        <f>IF(VLOOKUP(F7,#REF!,6,0)=N7,1,0)</f>
        <v>#REF!</v>
      </c>
      <c r="P7" s="33" t="s">
        <v>34</v>
      </c>
      <c r="Q7" s="33" t="e">
        <f>IF(VLOOKUP(F7,#REF!,7,0)=P7,1,0)</f>
        <v>#REF!</v>
      </c>
      <c r="R7" s="33">
        <v>202209</v>
      </c>
      <c r="S7" s="34" t="s">
        <v>44</v>
      </c>
      <c r="T7" s="34" t="e">
        <f>IF(VLOOKUP(F7,#REF!,9,0)=S7,1,0)</f>
        <v>#REF!</v>
      </c>
      <c r="U7" s="33" t="s">
        <v>41</v>
      </c>
      <c r="V7" s="33" t="e">
        <f>IF(VLOOKUP(F7,#REF!,10,0)=U7,1,0)</f>
        <v>#REF!</v>
      </c>
      <c r="W7" s="149" t="s">
        <v>46</v>
      </c>
      <c r="X7" s="34" t="e">
        <f>IF(VLOOKUP(F7,#REF!,16,0)=W7,1,0)</f>
        <v>#REF!</v>
      </c>
      <c r="Y7" s="34" t="str">
        <f t="shared" ref="Y7:Y38" si="1">REPLACE(W7,9,6,"******")</f>
        <v>81014350******878</v>
      </c>
      <c r="Z7" s="114">
        <v>1500</v>
      </c>
      <c r="AA7" s="33"/>
      <c r="AB7" s="33" t="s">
        <v>45</v>
      </c>
      <c r="AC7" s="149" t="s">
        <v>47</v>
      </c>
      <c r="AD7" s="34" t="str">
        <f t="shared" ref="AD7:AD38" si="2">REPLACE(AC7,7,6,"******")</f>
        <v>433002******220813</v>
      </c>
      <c r="AE7" s="33">
        <v>13874498599</v>
      </c>
      <c r="AF7" s="33" t="str">
        <f t="shared" ref="AF7:AF38" si="3">REPLACE(AE7,4,6,"******")</f>
        <v>138******99</v>
      </c>
      <c r="AG7" s="33" t="s">
        <v>660</v>
      </c>
    </row>
    <row r="8" s="4" customFormat="1" ht="26" customHeight="1" spans="1:33">
      <c r="A8" s="32" t="s">
        <v>85</v>
      </c>
      <c r="B8" s="33" t="s">
        <v>25</v>
      </c>
      <c r="C8" s="33" t="s">
        <v>26</v>
      </c>
      <c r="D8" s="33" t="s">
        <v>27</v>
      </c>
      <c r="E8" s="34" t="s">
        <v>40</v>
      </c>
      <c r="F8" s="33" t="s">
        <v>49</v>
      </c>
      <c r="G8" s="33" t="s">
        <v>30</v>
      </c>
      <c r="H8" s="149" t="s">
        <v>50</v>
      </c>
      <c r="I8" s="34" t="e">
        <f>IF(VLOOKUP(F8,#REF!,2,0)=H8,1,0)</f>
        <v>#REF!</v>
      </c>
      <c r="J8" s="34" t="str">
        <f t="shared" si="0"/>
        <v>431281******210043</v>
      </c>
      <c r="K8" s="33" t="s">
        <v>659</v>
      </c>
      <c r="L8" s="34" t="s">
        <v>51</v>
      </c>
      <c r="M8" s="34" t="e">
        <f>IF(VLOOKUP(F8,#REF!,5,0)=L8,1,0)</f>
        <v>#REF!</v>
      </c>
      <c r="N8" s="33">
        <v>1</v>
      </c>
      <c r="O8" s="33" t="e">
        <f>IF(VLOOKUP(F8,#REF!,6,0)=N8,1,0)</f>
        <v>#REF!</v>
      </c>
      <c r="P8" s="33" t="s">
        <v>34</v>
      </c>
      <c r="Q8" s="33" t="e">
        <f>IF(VLOOKUP(F8,#REF!,7,0)=P8,1,0)</f>
        <v>#REF!</v>
      </c>
      <c r="R8" s="33">
        <v>202409</v>
      </c>
      <c r="S8" s="34" t="s">
        <v>35</v>
      </c>
      <c r="T8" s="34" t="e">
        <f>IF(VLOOKUP(F8,#REF!,9,0)=S8,1,0)</f>
        <v>#REF!</v>
      </c>
      <c r="U8" s="33" t="s">
        <v>52</v>
      </c>
      <c r="V8" s="33" t="e">
        <f>IF(VLOOKUP(F8,#REF!,10,0)=U8,1,0)</f>
        <v>#REF!</v>
      </c>
      <c r="W8" s="149" t="s">
        <v>53</v>
      </c>
      <c r="X8" s="34" t="e">
        <f>IF(VLOOKUP(F8,#REF!,16,0)=W8,1,0)</f>
        <v>#REF!</v>
      </c>
      <c r="Y8" s="34" t="str">
        <f t="shared" si="1"/>
        <v>81014350******393</v>
      </c>
      <c r="Z8" s="114">
        <v>1500</v>
      </c>
      <c r="AA8" s="33"/>
      <c r="AB8" s="33" t="s">
        <v>52</v>
      </c>
      <c r="AC8" s="149" t="s">
        <v>54</v>
      </c>
      <c r="AD8" s="34" t="str">
        <f t="shared" si="2"/>
        <v>433002******040810</v>
      </c>
      <c r="AE8" s="33">
        <v>15074597639</v>
      </c>
      <c r="AF8" s="33" t="str">
        <f t="shared" si="3"/>
        <v>150******39</v>
      </c>
      <c r="AG8" s="33"/>
    </row>
    <row r="9" s="5" customFormat="1" ht="26" customHeight="1" spans="1:33">
      <c r="A9" s="32" t="s">
        <v>661</v>
      </c>
      <c r="B9" s="33" t="s">
        <v>25</v>
      </c>
      <c r="C9" s="33" t="s">
        <v>26</v>
      </c>
      <c r="D9" s="33" t="s">
        <v>27</v>
      </c>
      <c r="E9" s="34" t="s">
        <v>56</v>
      </c>
      <c r="F9" s="33" t="s">
        <v>57</v>
      </c>
      <c r="G9" s="33" t="s">
        <v>58</v>
      </c>
      <c r="H9" s="149" t="s">
        <v>59</v>
      </c>
      <c r="I9" s="34" t="e">
        <f>IF(VLOOKUP(F9,#REF!,2,0)=H9,1,0)</f>
        <v>#REF!</v>
      </c>
      <c r="J9" s="34" t="str">
        <f t="shared" si="0"/>
        <v>431281******260036</v>
      </c>
      <c r="K9" s="33" t="s">
        <v>659</v>
      </c>
      <c r="L9" s="34" t="s">
        <v>60</v>
      </c>
      <c r="M9" s="34" t="e">
        <f>IF(VLOOKUP(F9,#REF!,5,0)=L9,1,0)</f>
        <v>#REF!</v>
      </c>
      <c r="N9" s="33">
        <v>1</v>
      </c>
      <c r="O9" s="33" t="e">
        <f>IF(VLOOKUP(F9,#REF!,6,0)=N9,1,0)</f>
        <v>#REF!</v>
      </c>
      <c r="P9" s="33" t="s">
        <v>61</v>
      </c>
      <c r="Q9" s="33" t="e">
        <f>IF(VLOOKUP(F9,#REF!,7,0)=P9,1,0)</f>
        <v>#REF!</v>
      </c>
      <c r="R9" s="33">
        <v>202409</v>
      </c>
      <c r="S9" s="34" t="s">
        <v>62</v>
      </c>
      <c r="T9" s="34" t="e">
        <f>IF(VLOOKUP(F9,#REF!,9,0)=S9,1,0)</f>
        <v>#REF!</v>
      </c>
      <c r="U9" s="33" t="s">
        <v>57</v>
      </c>
      <c r="V9" s="33" t="e">
        <f>IF(VLOOKUP(F9,#REF!,10,0)=U9,1,0)</f>
        <v>#REF!</v>
      </c>
      <c r="W9" s="34" t="s">
        <v>63</v>
      </c>
      <c r="X9" s="34" t="e">
        <f>IF(VLOOKUP(F9,#REF!,16,0)=W9,1,0)</f>
        <v>#REF!</v>
      </c>
      <c r="Y9" s="34" t="str">
        <f t="shared" si="1"/>
        <v>81014350******766</v>
      </c>
      <c r="Z9" s="114">
        <v>1500</v>
      </c>
      <c r="AA9" s="33"/>
      <c r="AB9" s="33" t="s">
        <v>64</v>
      </c>
      <c r="AC9" s="149" t="s">
        <v>65</v>
      </c>
      <c r="AD9" s="34" t="str">
        <f t="shared" si="2"/>
        <v>431281******096817</v>
      </c>
      <c r="AE9" s="33">
        <v>15274515769</v>
      </c>
      <c r="AF9" s="33" t="str">
        <f t="shared" si="3"/>
        <v>152******69</v>
      </c>
      <c r="AG9" s="34" t="s">
        <v>660</v>
      </c>
    </row>
    <row r="10" s="5" customFormat="1" ht="26" customHeight="1" spans="1:33">
      <c r="A10" s="32" t="s">
        <v>662</v>
      </c>
      <c r="B10" s="33" t="s">
        <v>25</v>
      </c>
      <c r="C10" s="33" t="s">
        <v>26</v>
      </c>
      <c r="D10" s="33" t="s">
        <v>27</v>
      </c>
      <c r="E10" s="34" t="s">
        <v>67</v>
      </c>
      <c r="F10" s="33" t="s">
        <v>68</v>
      </c>
      <c r="G10" s="33" t="s">
        <v>58</v>
      </c>
      <c r="H10" s="149" t="s">
        <v>69</v>
      </c>
      <c r="I10" s="34" t="e">
        <f>IF(VLOOKUP(F10,#REF!,2,0)=H10,1,0)</f>
        <v>#REF!</v>
      </c>
      <c r="J10" s="34" t="str">
        <f t="shared" si="0"/>
        <v>431281******180031</v>
      </c>
      <c r="K10" s="33" t="s">
        <v>659</v>
      </c>
      <c r="L10" s="34" t="s">
        <v>60</v>
      </c>
      <c r="M10" s="34" t="e">
        <f>IF(VLOOKUP(F10,#REF!,5,0)=L10,1,0)</f>
        <v>#REF!</v>
      </c>
      <c r="N10" s="33">
        <v>1</v>
      </c>
      <c r="O10" s="33" t="e">
        <f>IF(VLOOKUP(F10,#REF!,6,0)=N10,1,0)</f>
        <v>#REF!</v>
      </c>
      <c r="P10" s="33" t="s">
        <v>61</v>
      </c>
      <c r="Q10" s="33" t="e">
        <f>IF(VLOOKUP(F10,#REF!,7,0)=P10,1,0)</f>
        <v>#REF!</v>
      </c>
      <c r="R10" s="33">
        <v>202409</v>
      </c>
      <c r="S10" s="34" t="s">
        <v>70</v>
      </c>
      <c r="T10" s="34" t="e">
        <f>IF(VLOOKUP(F10,#REF!,9,0)=S10,1,0)</f>
        <v>#REF!</v>
      </c>
      <c r="U10" s="33" t="s">
        <v>68</v>
      </c>
      <c r="V10" s="33" t="e">
        <f>IF(VLOOKUP(F10,#REF!,10,0)=U10,1,0)</f>
        <v>#REF!</v>
      </c>
      <c r="W10" s="34" t="s">
        <v>71</v>
      </c>
      <c r="X10" s="34" t="e">
        <f>IF(VLOOKUP(F10,#REF!,16,0)=W10,1,0)</f>
        <v>#REF!</v>
      </c>
      <c r="Y10" s="34" t="str">
        <f t="shared" si="1"/>
        <v>81014350******867</v>
      </c>
      <c r="Z10" s="114">
        <v>1500</v>
      </c>
      <c r="AA10" s="33"/>
      <c r="AB10" s="33" t="s">
        <v>45</v>
      </c>
      <c r="AC10" s="149" t="s">
        <v>47</v>
      </c>
      <c r="AD10" s="34" t="str">
        <f t="shared" si="2"/>
        <v>433002******220813</v>
      </c>
      <c r="AE10" s="33" t="s">
        <v>72</v>
      </c>
      <c r="AF10" s="33" t="str">
        <f t="shared" si="3"/>
        <v>138******99</v>
      </c>
      <c r="AG10" s="34" t="s">
        <v>660</v>
      </c>
    </row>
    <row r="11" s="5" customFormat="1" ht="26" customHeight="1" spans="1:33">
      <c r="A11" s="32" t="s">
        <v>73</v>
      </c>
      <c r="B11" s="33" t="s">
        <v>25</v>
      </c>
      <c r="C11" s="33" t="s">
        <v>26</v>
      </c>
      <c r="D11" s="33" t="s">
        <v>27</v>
      </c>
      <c r="E11" s="34" t="s">
        <v>67</v>
      </c>
      <c r="F11" s="33" t="s">
        <v>74</v>
      </c>
      <c r="G11" s="33" t="s">
        <v>58</v>
      </c>
      <c r="H11" s="149" t="s">
        <v>75</v>
      </c>
      <c r="I11" s="34" t="e">
        <f>IF(VLOOKUP(F11,#REF!,2,0)=H11,1,0)</f>
        <v>#REF!</v>
      </c>
      <c r="J11" s="34" t="str">
        <f t="shared" si="0"/>
        <v>431281******180036</v>
      </c>
      <c r="K11" s="33" t="s">
        <v>659</v>
      </c>
      <c r="L11" s="34" t="s">
        <v>76</v>
      </c>
      <c r="M11" s="34" t="e">
        <f>IF(VLOOKUP(F11,#REF!,5,0)=L11,1,0)</f>
        <v>#REF!</v>
      </c>
      <c r="N11" s="33">
        <v>1</v>
      </c>
      <c r="O11" s="33" t="e">
        <f>IF(VLOOKUP(F11,#REF!,6,0)=N11,1,0)</f>
        <v>#REF!</v>
      </c>
      <c r="P11" s="33" t="s">
        <v>61</v>
      </c>
      <c r="Q11" s="33" t="e">
        <f>IF(VLOOKUP(F11,#REF!,7,0)=P11,1,0)</f>
        <v>#REF!</v>
      </c>
      <c r="R11" s="33">
        <v>202409</v>
      </c>
      <c r="S11" s="34" t="s">
        <v>77</v>
      </c>
      <c r="T11" s="34" t="e">
        <f>IF(VLOOKUP(F11,#REF!,9,0)=S11,1,0)</f>
        <v>#REF!</v>
      </c>
      <c r="U11" s="33" t="s">
        <v>78</v>
      </c>
      <c r="V11" s="33" t="e">
        <f>IF(VLOOKUP(F11,#REF!,10,0)=U11,1,0)</f>
        <v>#REF!</v>
      </c>
      <c r="W11" s="149" t="s">
        <v>79</v>
      </c>
      <c r="X11" s="34" t="e">
        <f>IF(VLOOKUP(F11,#REF!,16,0)=W11,1,0)</f>
        <v>#REF!</v>
      </c>
      <c r="Y11" s="34" t="str">
        <f t="shared" si="1"/>
        <v>81014350******451</v>
      </c>
      <c r="Z11" s="114">
        <v>1500</v>
      </c>
      <c r="AA11" s="33"/>
      <c r="AB11" s="33" t="s">
        <v>78</v>
      </c>
      <c r="AC11" s="34" t="s">
        <v>80</v>
      </c>
      <c r="AD11" s="34" t="str">
        <f t="shared" si="2"/>
        <v>431281******24702X</v>
      </c>
      <c r="AE11" s="33">
        <v>18169298365</v>
      </c>
      <c r="AF11" s="33" t="str">
        <f t="shared" si="3"/>
        <v>181******65</v>
      </c>
      <c r="AG11" s="33"/>
    </row>
    <row r="12" s="5" customFormat="1" ht="26" customHeight="1" spans="1:33">
      <c r="A12" s="32" t="s">
        <v>81</v>
      </c>
      <c r="B12" s="33" t="s">
        <v>25</v>
      </c>
      <c r="C12" s="33" t="s">
        <v>26</v>
      </c>
      <c r="D12" s="33" t="s">
        <v>27</v>
      </c>
      <c r="E12" s="34" t="s">
        <v>82</v>
      </c>
      <c r="F12" s="33" t="s">
        <v>83</v>
      </c>
      <c r="G12" s="33" t="s">
        <v>58</v>
      </c>
      <c r="H12" s="34" t="s">
        <v>84</v>
      </c>
      <c r="I12" s="34" t="e">
        <f>IF(VLOOKUP(F12,#REF!,2,0)=H12,1,0)</f>
        <v>#REF!</v>
      </c>
      <c r="J12" s="34" t="str">
        <f t="shared" si="0"/>
        <v>431281******200293</v>
      </c>
      <c r="K12" s="33" t="s">
        <v>659</v>
      </c>
      <c r="L12" s="34" t="s">
        <v>60</v>
      </c>
      <c r="M12" s="34" t="e">
        <f>IF(VLOOKUP(F12,#REF!,5,0)=L12,1,0)</f>
        <v>#REF!</v>
      </c>
      <c r="N12" s="33" t="s">
        <v>85</v>
      </c>
      <c r="O12" s="33" t="e">
        <f>IF(VLOOKUP(F12,#REF!,6,0)=N12,1,0)</f>
        <v>#REF!</v>
      </c>
      <c r="P12" s="33" t="s">
        <v>61</v>
      </c>
      <c r="Q12" s="33" t="e">
        <f>IF(VLOOKUP(F12,#REF!,7,0)=P12,1,0)</f>
        <v>#REF!</v>
      </c>
      <c r="R12" s="33" t="s">
        <v>86</v>
      </c>
      <c r="S12" s="34" t="s">
        <v>70</v>
      </c>
      <c r="T12" s="34" t="e">
        <f>IF(VLOOKUP(F12,#REF!,9,0)=S12,1,0)</f>
        <v>#REF!</v>
      </c>
      <c r="U12" s="33" t="s">
        <v>87</v>
      </c>
      <c r="V12" s="33" t="e">
        <f>IF(VLOOKUP(F12,#REF!,10,0)=U12,1,0)</f>
        <v>#REF!</v>
      </c>
      <c r="W12" s="149" t="s">
        <v>88</v>
      </c>
      <c r="X12" s="34" t="e">
        <f>IF(VLOOKUP(F12,#REF!,16,0)=W12,1,0)</f>
        <v>#REF!</v>
      </c>
      <c r="Y12" s="34" t="str">
        <f t="shared" si="1"/>
        <v>81014350******099</v>
      </c>
      <c r="Z12" s="114">
        <v>1500</v>
      </c>
      <c r="AA12" s="33"/>
      <c r="AB12" s="33" t="s">
        <v>87</v>
      </c>
      <c r="AC12" s="34" t="s">
        <v>89</v>
      </c>
      <c r="AD12" s="34" t="str">
        <f t="shared" si="2"/>
        <v>433002******212913</v>
      </c>
      <c r="AE12" s="33">
        <v>13725733413</v>
      </c>
      <c r="AF12" s="33" t="str">
        <f t="shared" si="3"/>
        <v>137******13</v>
      </c>
      <c r="AG12" s="33"/>
    </row>
    <row r="13" s="6" customFormat="1" ht="26" customHeight="1" spans="1:33">
      <c r="A13" s="32" t="s">
        <v>90</v>
      </c>
      <c r="B13" s="33" t="s">
        <v>25</v>
      </c>
      <c r="C13" s="33" t="s">
        <v>26</v>
      </c>
      <c r="D13" s="33" t="s">
        <v>27</v>
      </c>
      <c r="E13" s="34" t="s">
        <v>91</v>
      </c>
      <c r="F13" s="33" t="s">
        <v>92</v>
      </c>
      <c r="G13" s="33" t="s">
        <v>30</v>
      </c>
      <c r="H13" s="34" t="s">
        <v>93</v>
      </c>
      <c r="I13" s="34" t="e">
        <f>IF(VLOOKUP(F13,#REF!,2,0)=H13,1,0)</f>
        <v>#REF!</v>
      </c>
      <c r="J13" s="34" t="str">
        <f t="shared" si="0"/>
        <v>431281******170167</v>
      </c>
      <c r="K13" s="33" t="s">
        <v>659</v>
      </c>
      <c r="L13" s="34" t="s">
        <v>94</v>
      </c>
      <c r="M13" s="34" t="e">
        <f>IF(VLOOKUP(F13,#REF!,5,0)=L13,1,0)</f>
        <v>#REF!</v>
      </c>
      <c r="N13" s="33" t="s">
        <v>85</v>
      </c>
      <c r="O13" s="33" t="e">
        <f>IF(VLOOKUP(F13,#REF!,6,0)=N13,1,0)</f>
        <v>#REF!</v>
      </c>
      <c r="P13" s="33" t="s">
        <v>61</v>
      </c>
      <c r="Q13" s="33" t="e">
        <f>IF(VLOOKUP(F13,#REF!,7,0)=P13,1,0)</f>
        <v>#REF!</v>
      </c>
      <c r="R13" s="33" t="s">
        <v>86</v>
      </c>
      <c r="S13" s="34" t="s">
        <v>95</v>
      </c>
      <c r="T13" s="34" t="e">
        <f>IF(VLOOKUP(F13,#REF!,9,0)=S13,1,0)</f>
        <v>#REF!</v>
      </c>
      <c r="U13" s="33" t="s">
        <v>96</v>
      </c>
      <c r="V13" s="33" t="e">
        <f>IF(VLOOKUP(F13,#REF!,10,0)=U13,1,0)</f>
        <v>#REF!</v>
      </c>
      <c r="W13" s="34" t="s">
        <v>97</v>
      </c>
      <c r="X13" s="34" t="e">
        <f>IF(VLOOKUP(F13,#REF!,16,0)=W13,1,0)</f>
        <v>#REF!</v>
      </c>
      <c r="Y13" s="34" t="str">
        <f t="shared" si="1"/>
        <v>81014350******894</v>
      </c>
      <c r="Z13" s="114">
        <v>1500</v>
      </c>
      <c r="AA13" s="33"/>
      <c r="AB13" s="33" t="s">
        <v>96</v>
      </c>
      <c r="AC13" s="34" t="s">
        <v>98</v>
      </c>
      <c r="AD13" s="34" t="str">
        <f t="shared" si="2"/>
        <v>433002******132929</v>
      </c>
      <c r="AE13" s="33">
        <v>18627485510</v>
      </c>
      <c r="AF13" s="33" t="str">
        <f t="shared" si="3"/>
        <v>186******10</v>
      </c>
      <c r="AG13" s="33"/>
    </row>
    <row r="14" s="6" customFormat="1" ht="26" customHeight="1" spans="1:33">
      <c r="A14" s="32" t="s">
        <v>99</v>
      </c>
      <c r="B14" s="33" t="s">
        <v>25</v>
      </c>
      <c r="C14" s="33" t="s">
        <v>26</v>
      </c>
      <c r="D14" s="33" t="s">
        <v>27</v>
      </c>
      <c r="E14" s="34" t="s">
        <v>100</v>
      </c>
      <c r="F14" s="33" t="s">
        <v>101</v>
      </c>
      <c r="G14" s="33" t="s">
        <v>58</v>
      </c>
      <c r="H14" s="149" t="s">
        <v>102</v>
      </c>
      <c r="I14" s="34" t="e">
        <f>IF(VLOOKUP(F14,#REF!,2,0)=H14,1,0)</f>
        <v>#REF!</v>
      </c>
      <c r="J14" s="34" t="str">
        <f t="shared" si="0"/>
        <v>431281******020018</v>
      </c>
      <c r="K14" s="33" t="s">
        <v>659</v>
      </c>
      <c r="L14" s="34" t="s">
        <v>103</v>
      </c>
      <c r="M14" s="34" t="e">
        <f>IF(VLOOKUP(F14,#REF!,5,0)=L14,1,0)</f>
        <v>#REF!</v>
      </c>
      <c r="N14" s="33">
        <v>2</v>
      </c>
      <c r="O14" s="33" t="e">
        <f>IF(VLOOKUP(F14,#REF!,6,0)=N14,1,0)</f>
        <v>#REF!</v>
      </c>
      <c r="P14" s="33" t="s">
        <v>34</v>
      </c>
      <c r="Q14" s="33" t="e">
        <f>IF(VLOOKUP(F14,#REF!,7,0)=P14,1,0)</f>
        <v>#REF!</v>
      </c>
      <c r="R14" s="33">
        <v>202309</v>
      </c>
      <c r="S14" s="34" t="s">
        <v>104</v>
      </c>
      <c r="T14" s="34" t="e">
        <f>IF(VLOOKUP(F14,#REF!,9,0)=S14,1,0)</f>
        <v>#REF!</v>
      </c>
      <c r="U14" s="33" t="s">
        <v>105</v>
      </c>
      <c r="V14" s="33" t="e">
        <f>IF(VLOOKUP(F14,#REF!,10,0)=U14,1,0)</f>
        <v>#REF!</v>
      </c>
      <c r="W14" s="149" t="s">
        <v>106</v>
      </c>
      <c r="X14" s="34" t="e">
        <f>IF(VLOOKUP(F14,#REF!,16,0)=W14,1,0)</f>
        <v>#REF!</v>
      </c>
      <c r="Y14" s="34" t="str">
        <f t="shared" si="1"/>
        <v>81014350******884</v>
      </c>
      <c r="Z14" s="114">
        <v>1500</v>
      </c>
      <c r="AA14" s="33"/>
      <c r="AB14" s="33" t="s">
        <v>105</v>
      </c>
      <c r="AC14" s="149" t="s">
        <v>107</v>
      </c>
      <c r="AD14" s="34" t="str">
        <f t="shared" si="2"/>
        <v>433029******011823</v>
      </c>
      <c r="AE14" s="33">
        <v>19967799970</v>
      </c>
      <c r="AF14" s="33" t="str">
        <f t="shared" si="3"/>
        <v>199******70</v>
      </c>
      <c r="AG14" s="33"/>
    </row>
    <row r="15" s="7" customFormat="1" ht="26" customHeight="1" spans="1:33">
      <c r="A15" s="32" t="s">
        <v>108</v>
      </c>
      <c r="B15" s="33" t="s">
        <v>25</v>
      </c>
      <c r="C15" s="33" t="s">
        <v>26</v>
      </c>
      <c r="D15" s="33" t="s">
        <v>27</v>
      </c>
      <c r="E15" s="34" t="s">
        <v>82</v>
      </c>
      <c r="F15" s="33" t="s">
        <v>109</v>
      </c>
      <c r="G15" s="33" t="s">
        <v>58</v>
      </c>
      <c r="H15" s="149" t="s">
        <v>110</v>
      </c>
      <c r="I15" s="34" t="e">
        <f>IF(VLOOKUP(F15,#REF!,2,0)=H15,1,0)</f>
        <v>#REF!</v>
      </c>
      <c r="J15" s="34" t="str">
        <f t="shared" si="0"/>
        <v>431281******250170</v>
      </c>
      <c r="K15" s="33" t="s">
        <v>659</v>
      </c>
      <c r="L15" s="34" t="s">
        <v>60</v>
      </c>
      <c r="M15" s="34" t="e">
        <f>IF(VLOOKUP(F15,#REF!,5,0)=L15,1,0)</f>
        <v>#REF!</v>
      </c>
      <c r="N15" s="33">
        <v>2</v>
      </c>
      <c r="O15" s="33" t="e">
        <f>IF(VLOOKUP(F15,#REF!,6,0)=N15,1,0)</f>
        <v>#REF!</v>
      </c>
      <c r="P15" s="33" t="s">
        <v>61</v>
      </c>
      <c r="Q15" s="33" t="e">
        <f>IF(VLOOKUP(F15,#REF!,7,0)=P15,1,0)</f>
        <v>#REF!</v>
      </c>
      <c r="R15" s="33">
        <v>202309</v>
      </c>
      <c r="S15" s="34" t="s">
        <v>111</v>
      </c>
      <c r="T15" s="34" t="e">
        <f>IF(VLOOKUP(F15,#REF!,9,0)=S15,1,0)</f>
        <v>#REF!</v>
      </c>
      <c r="U15" s="33" t="s">
        <v>112</v>
      </c>
      <c r="V15" s="33" t="e">
        <f>IF(VLOOKUP(F15,#REF!,10,0)=U15,1,0)</f>
        <v>#REF!</v>
      </c>
      <c r="W15" s="149" t="s">
        <v>113</v>
      </c>
      <c r="X15" s="34" t="e">
        <f>IF(VLOOKUP(F15,#REF!,16,0)=W15,1,0)</f>
        <v>#REF!</v>
      </c>
      <c r="Y15" s="34" t="str">
        <f t="shared" si="1"/>
        <v>81014350******585</v>
      </c>
      <c r="Z15" s="114">
        <v>1500</v>
      </c>
      <c r="AA15" s="33"/>
      <c r="AB15" s="33" t="s">
        <v>112</v>
      </c>
      <c r="AC15" s="149" t="s">
        <v>114</v>
      </c>
      <c r="AD15" s="34" t="str">
        <f t="shared" si="2"/>
        <v>433002******280814</v>
      </c>
      <c r="AE15" s="33">
        <v>13762936529</v>
      </c>
      <c r="AF15" s="33" t="str">
        <f t="shared" si="3"/>
        <v>137******29</v>
      </c>
      <c r="AG15" s="33"/>
    </row>
    <row r="16" s="7" customFormat="1" ht="26" customHeight="1" spans="1:33">
      <c r="A16" s="32" t="s">
        <v>115</v>
      </c>
      <c r="B16" s="33" t="s">
        <v>25</v>
      </c>
      <c r="C16" s="33" t="s">
        <v>26</v>
      </c>
      <c r="D16" s="33" t="s">
        <v>27</v>
      </c>
      <c r="E16" s="34" t="s">
        <v>91</v>
      </c>
      <c r="F16" s="33" t="s">
        <v>116</v>
      </c>
      <c r="G16" s="33" t="s">
        <v>30</v>
      </c>
      <c r="H16" s="149" t="s">
        <v>117</v>
      </c>
      <c r="I16" s="34" t="e">
        <f>IF(VLOOKUP(F16,#REF!,2,0)=H16,1,0)</f>
        <v>#REF!</v>
      </c>
      <c r="J16" s="34" t="str">
        <f t="shared" si="0"/>
        <v>431281******160087</v>
      </c>
      <c r="K16" s="33" t="s">
        <v>659</v>
      </c>
      <c r="L16" s="34" t="s">
        <v>118</v>
      </c>
      <c r="M16" s="34" t="e">
        <f>IF(VLOOKUP(F16,#REF!,5,0)=L16,1,0)</f>
        <v>#REF!</v>
      </c>
      <c r="N16" s="33">
        <v>1</v>
      </c>
      <c r="O16" s="33" t="e">
        <f>IF(VLOOKUP(F16,#REF!,6,0)=N16,1,0)</f>
        <v>#REF!</v>
      </c>
      <c r="P16" s="33" t="s">
        <v>34</v>
      </c>
      <c r="Q16" s="33" t="e">
        <f>IF(VLOOKUP(F16,#REF!,7,0)=P16,1,0)</f>
        <v>#REF!</v>
      </c>
      <c r="R16" s="33">
        <v>202409</v>
      </c>
      <c r="S16" s="34" t="s">
        <v>119</v>
      </c>
      <c r="T16" s="34" t="e">
        <f>IF(VLOOKUP(F16,#REF!,9,0)=S16,1,0)</f>
        <v>#REF!</v>
      </c>
      <c r="U16" s="33" t="s">
        <v>120</v>
      </c>
      <c r="V16" s="33" t="e">
        <f>IF(VLOOKUP(F16,#REF!,10,0)=U16,1,0)</f>
        <v>#REF!</v>
      </c>
      <c r="W16" s="149" t="s">
        <v>121</v>
      </c>
      <c r="X16" s="34" t="e">
        <f>IF(VLOOKUP(F16,#REF!,16,0)=W16,1,0)</f>
        <v>#REF!</v>
      </c>
      <c r="Y16" s="34" t="str">
        <f t="shared" si="1"/>
        <v>81014350******571</v>
      </c>
      <c r="Z16" s="114">
        <v>1500</v>
      </c>
      <c r="AA16" s="33"/>
      <c r="AB16" s="33" t="s">
        <v>120</v>
      </c>
      <c r="AC16" s="149" t="s">
        <v>122</v>
      </c>
      <c r="AD16" s="34" t="str">
        <f t="shared" si="2"/>
        <v>431281******126821</v>
      </c>
      <c r="AE16" s="33">
        <v>19359793499</v>
      </c>
      <c r="AF16" s="33" t="str">
        <f t="shared" si="3"/>
        <v>193******99</v>
      </c>
      <c r="AG16" s="33"/>
    </row>
    <row r="17" s="5" customFormat="1" ht="26" customHeight="1" spans="1:33">
      <c r="A17" s="32" t="s">
        <v>123</v>
      </c>
      <c r="B17" s="33" t="s">
        <v>25</v>
      </c>
      <c r="C17" s="33" t="s">
        <v>26</v>
      </c>
      <c r="D17" s="33" t="s">
        <v>27</v>
      </c>
      <c r="E17" s="34" t="s">
        <v>124</v>
      </c>
      <c r="F17" s="33" t="s">
        <v>125</v>
      </c>
      <c r="G17" s="33" t="s">
        <v>30</v>
      </c>
      <c r="H17" s="149" t="s">
        <v>126</v>
      </c>
      <c r="I17" s="34" t="e">
        <f>IF(VLOOKUP(F17,#REF!,2,0)=H17,1,0)</f>
        <v>#REF!</v>
      </c>
      <c r="J17" s="34" t="str">
        <f t="shared" si="0"/>
        <v>431281******030029</v>
      </c>
      <c r="K17" s="33" t="s">
        <v>659</v>
      </c>
      <c r="L17" s="34" t="s">
        <v>127</v>
      </c>
      <c r="M17" s="34" t="e">
        <f>IF(VLOOKUP(F17,#REF!,5,0)=L17,1,0)</f>
        <v>#REF!</v>
      </c>
      <c r="N17" s="33">
        <v>1</v>
      </c>
      <c r="O17" s="33" t="e">
        <f>IF(VLOOKUP(F17,#REF!,6,0)=N17,1,0)</f>
        <v>#REF!</v>
      </c>
      <c r="P17" s="33" t="s">
        <v>34</v>
      </c>
      <c r="Q17" s="33" t="e">
        <f>IF(VLOOKUP(F17,#REF!,7,0)=P17,1,0)</f>
        <v>#REF!</v>
      </c>
      <c r="R17" s="33">
        <v>202409</v>
      </c>
      <c r="S17" s="34" t="s">
        <v>128</v>
      </c>
      <c r="T17" s="34" t="e">
        <f>IF(VLOOKUP(F17,#REF!,9,0)=S17,1,0)</f>
        <v>#REF!</v>
      </c>
      <c r="U17" s="33" t="s">
        <v>129</v>
      </c>
      <c r="V17" s="33" t="e">
        <f>IF(VLOOKUP(F17,#REF!,10,0)=U17,1,0)</f>
        <v>#REF!</v>
      </c>
      <c r="W17" s="34" t="s">
        <v>130</v>
      </c>
      <c r="X17" s="34" t="e">
        <f>IF(VLOOKUP(F17,#REF!,16,0)=W17,1,0)</f>
        <v>#REF!</v>
      </c>
      <c r="Y17" s="34" t="str">
        <f t="shared" si="1"/>
        <v>81014350******723</v>
      </c>
      <c r="Z17" s="114">
        <v>1500</v>
      </c>
      <c r="AA17" s="33"/>
      <c r="AB17" s="33" t="s">
        <v>131</v>
      </c>
      <c r="AC17" s="149" t="s">
        <v>132</v>
      </c>
      <c r="AD17" s="34" t="str">
        <f t="shared" si="2"/>
        <v>433002******081019</v>
      </c>
      <c r="AE17" s="33">
        <v>13874498918</v>
      </c>
      <c r="AF17" s="33" t="str">
        <f t="shared" si="3"/>
        <v>138******18</v>
      </c>
      <c r="AG17" s="33"/>
    </row>
    <row r="18" s="5" customFormat="1" ht="26" customHeight="1" spans="1:33">
      <c r="A18" s="32" t="s">
        <v>133</v>
      </c>
      <c r="B18" s="33" t="s">
        <v>25</v>
      </c>
      <c r="C18" s="33" t="s">
        <v>26</v>
      </c>
      <c r="D18" s="33" t="s">
        <v>27</v>
      </c>
      <c r="E18" s="34" t="s">
        <v>134</v>
      </c>
      <c r="F18" s="33" t="s">
        <v>135</v>
      </c>
      <c r="G18" s="33" t="s">
        <v>30</v>
      </c>
      <c r="H18" s="34" t="s">
        <v>136</v>
      </c>
      <c r="I18" s="34" t="e">
        <f>IF(VLOOKUP(F18,#REF!,2,0)=H18,1,0)</f>
        <v>#REF!</v>
      </c>
      <c r="J18" s="34" t="str">
        <f t="shared" si="0"/>
        <v>431281******170021</v>
      </c>
      <c r="K18" s="33" t="s">
        <v>659</v>
      </c>
      <c r="L18" s="34" t="s">
        <v>137</v>
      </c>
      <c r="M18" s="34" t="e">
        <f>IF(VLOOKUP(F18,#REF!,5,0)=L18,1,0)</f>
        <v>#REF!</v>
      </c>
      <c r="N18" s="33">
        <v>3</v>
      </c>
      <c r="O18" s="33" t="e">
        <f>IF(VLOOKUP(F18,#REF!,6,0)=N18,1,0)</f>
        <v>#REF!</v>
      </c>
      <c r="P18" s="33" t="s">
        <v>34</v>
      </c>
      <c r="Q18" s="33" t="e">
        <f>IF(VLOOKUP(F18,#REF!,7,0)=P18,1,0)</f>
        <v>#REF!</v>
      </c>
      <c r="R18" s="33">
        <v>202209</v>
      </c>
      <c r="S18" s="34" t="s">
        <v>138</v>
      </c>
      <c r="T18" s="34" t="e">
        <f>IF(VLOOKUP(F18,#REF!,9,0)=S18,1,0)</f>
        <v>#REF!</v>
      </c>
      <c r="U18" s="33" t="s">
        <v>139</v>
      </c>
      <c r="V18" s="33" t="e">
        <f>IF(VLOOKUP(F18,#REF!,10,0)=U18,1,0)</f>
        <v>#REF!</v>
      </c>
      <c r="W18" s="34" t="s">
        <v>140</v>
      </c>
      <c r="X18" s="34" t="e">
        <f>IF(VLOOKUP(F18,#REF!,16,0)=W18,1,0)</f>
        <v>#REF!</v>
      </c>
      <c r="Y18" s="34" t="str">
        <f t="shared" si="1"/>
        <v>81014350******160</v>
      </c>
      <c r="Z18" s="114">
        <v>1500</v>
      </c>
      <c r="AA18" s="33"/>
      <c r="AB18" s="33" t="s">
        <v>139</v>
      </c>
      <c r="AC18" s="34" t="s">
        <v>141</v>
      </c>
      <c r="AD18" s="34" t="str">
        <f t="shared" si="2"/>
        <v>433002******171023</v>
      </c>
      <c r="AE18" s="33" t="s">
        <v>142</v>
      </c>
      <c r="AF18" s="33" t="str">
        <f t="shared" si="3"/>
        <v>187******53</v>
      </c>
      <c r="AG18" s="33"/>
    </row>
    <row r="19" s="8" customFormat="1" ht="26" customHeight="1" spans="1:33">
      <c r="A19" s="32" t="s">
        <v>143</v>
      </c>
      <c r="B19" s="33" t="s">
        <v>25</v>
      </c>
      <c r="C19" s="33" t="s">
        <v>26</v>
      </c>
      <c r="D19" s="33" t="s">
        <v>27</v>
      </c>
      <c r="E19" s="34" t="s">
        <v>144</v>
      </c>
      <c r="F19" s="33" t="s">
        <v>145</v>
      </c>
      <c r="G19" s="33" t="s">
        <v>30</v>
      </c>
      <c r="H19" s="34" t="s">
        <v>146</v>
      </c>
      <c r="I19" s="34" t="e">
        <f>IF(VLOOKUP(F19,#REF!,2,0)=H19,1,0)</f>
        <v>#REF!</v>
      </c>
      <c r="J19" s="34" t="str">
        <f t="shared" si="0"/>
        <v>431281******240084</v>
      </c>
      <c r="K19" s="33" t="s">
        <v>659</v>
      </c>
      <c r="L19" s="34" t="s">
        <v>60</v>
      </c>
      <c r="M19" s="34" t="e">
        <f>IF(VLOOKUP(F19,#REF!,5,0)=L19,1,0)</f>
        <v>#REF!</v>
      </c>
      <c r="N19" s="33">
        <v>3</v>
      </c>
      <c r="O19" s="33" t="e">
        <f>IF(VLOOKUP(F19,#REF!,6,0)=N19,1,0)</f>
        <v>#REF!</v>
      </c>
      <c r="P19" s="33" t="s">
        <v>61</v>
      </c>
      <c r="Q19" s="33" t="e">
        <f>IF(VLOOKUP(F19,#REF!,7,0)=P19,1,0)</f>
        <v>#REF!</v>
      </c>
      <c r="R19" s="33">
        <v>202209</v>
      </c>
      <c r="S19" s="34" t="s">
        <v>147</v>
      </c>
      <c r="T19" s="34" t="e">
        <f>IF(VLOOKUP(F19,#REF!,9,0)=S19,1,0)</f>
        <v>#REF!</v>
      </c>
      <c r="U19" s="33" t="s">
        <v>145</v>
      </c>
      <c r="V19" s="33" t="e">
        <f>IF(VLOOKUP(F19,#REF!,10,0)=U19,1,0)</f>
        <v>#REF!</v>
      </c>
      <c r="W19" s="113" t="s">
        <v>663</v>
      </c>
      <c r="X19" s="34" t="e">
        <f>IF(VLOOKUP(F19,#REF!,16,0)=W19,1,0)</f>
        <v>#REF!</v>
      </c>
      <c r="Y19" s="34" t="str">
        <f t="shared" si="1"/>
        <v>81014350******310</v>
      </c>
      <c r="Z19" s="114">
        <v>1500</v>
      </c>
      <c r="AA19" s="33"/>
      <c r="AB19" s="33" t="s">
        <v>148</v>
      </c>
      <c r="AC19" s="149" t="s">
        <v>150</v>
      </c>
      <c r="AD19" s="34" t="str">
        <f t="shared" si="2"/>
        <v>431281******157018</v>
      </c>
      <c r="AE19" s="33" t="s">
        <v>151</v>
      </c>
      <c r="AF19" s="33" t="str">
        <f t="shared" si="3"/>
        <v>138******46</v>
      </c>
      <c r="AG19" s="33" t="s">
        <v>660</v>
      </c>
    </row>
    <row r="20" s="4" customFormat="1" ht="26" customHeight="1" spans="1:33">
      <c r="A20" s="32" t="s">
        <v>152</v>
      </c>
      <c r="B20" s="33" t="s">
        <v>25</v>
      </c>
      <c r="C20" s="33" t="s">
        <v>26</v>
      </c>
      <c r="D20" s="33" t="s">
        <v>27</v>
      </c>
      <c r="E20" s="34" t="s">
        <v>153</v>
      </c>
      <c r="F20" s="33" t="s">
        <v>154</v>
      </c>
      <c r="G20" s="33" t="s">
        <v>58</v>
      </c>
      <c r="H20" s="34" t="s">
        <v>155</v>
      </c>
      <c r="I20" s="34" t="e">
        <f>IF(VLOOKUP(F20,#REF!,2,0)=H20,1,0)</f>
        <v>#REF!</v>
      </c>
      <c r="J20" s="34" t="str">
        <f t="shared" si="0"/>
        <v>431281******240012</v>
      </c>
      <c r="K20" s="33" t="s">
        <v>659</v>
      </c>
      <c r="L20" s="34" t="s">
        <v>60</v>
      </c>
      <c r="M20" s="34" t="e">
        <f>IF(VLOOKUP(F20,#REF!,5,0)=L20,1,0)</f>
        <v>#REF!</v>
      </c>
      <c r="N20" s="33">
        <v>3</v>
      </c>
      <c r="O20" s="33" t="e">
        <f>IF(VLOOKUP(F20,#REF!,6,0)=N20,1,0)</f>
        <v>#REF!</v>
      </c>
      <c r="P20" s="33" t="s">
        <v>61</v>
      </c>
      <c r="Q20" s="33" t="e">
        <f>IF(VLOOKUP(F20,#REF!,7,0)=P20,1,0)</f>
        <v>#REF!</v>
      </c>
      <c r="R20" s="33">
        <v>202209</v>
      </c>
      <c r="S20" s="34" t="s">
        <v>147</v>
      </c>
      <c r="T20" s="34" t="e">
        <f>IF(VLOOKUP(F20,#REF!,9,0)=S20,1,0)</f>
        <v>#REF!</v>
      </c>
      <c r="U20" s="33" t="s">
        <v>154</v>
      </c>
      <c r="V20" s="33" t="e">
        <f>IF(VLOOKUP(F20,#REF!,10,0)=U20,1,0)</f>
        <v>#REF!</v>
      </c>
      <c r="W20" s="149" t="s">
        <v>664</v>
      </c>
      <c r="X20" s="34" t="e">
        <f>IF(VLOOKUP(F20,#REF!,16,0)=W20,1,0)</f>
        <v>#REF!</v>
      </c>
      <c r="Y20" s="34" t="str">
        <f t="shared" si="1"/>
        <v>81014350******382</v>
      </c>
      <c r="Z20" s="114">
        <v>1500</v>
      </c>
      <c r="AA20" s="33"/>
      <c r="AB20" s="33" t="s">
        <v>156</v>
      </c>
      <c r="AC20" s="34" t="s">
        <v>158</v>
      </c>
      <c r="AD20" s="34" t="str">
        <f t="shared" si="2"/>
        <v>433002******111016</v>
      </c>
      <c r="AE20" s="33">
        <v>13762922827</v>
      </c>
      <c r="AF20" s="33" t="str">
        <f t="shared" si="3"/>
        <v>137******27</v>
      </c>
      <c r="AG20" s="33" t="s">
        <v>660</v>
      </c>
    </row>
    <row r="21" s="4" customFormat="1" ht="26" customHeight="1" spans="1:33">
      <c r="A21" s="32" t="s">
        <v>159</v>
      </c>
      <c r="B21" s="33" t="s">
        <v>25</v>
      </c>
      <c r="C21" s="33" t="s">
        <v>26</v>
      </c>
      <c r="D21" s="33" t="s">
        <v>27</v>
      </c>
      <c r="E21" s="34" t="s">
        <v>124</v>
      </c>
      <c r="F21" s="33" t="s">
        <v>160</v>
      </c>
      <c r="G21" s="33" t="s">
        <v>58</v>
      </c>
      <c r="H21" s="34" t="s">
        <v>161</v>
      </c>
      <c r="I21" s="34" t="e">
        <f>IF(VLOOKUP(F21,#REF!,2,0)=H21,1,0)</f>
        <v>#REF!</v>
      </c>
      <c r="J21" s="34" t="str">
        <f t="shared" si="0"/>
        <v>431281******28011X</v>
      </c>
      <c r="K21" s="33" t="s">
        <v>659</v>
      </c>
      <c r="L21" s="34" t="s">
        <v>162</v>
      </c>
      <c r="M21" s="34" t="e">
        <f>IF(VLOOKUP(F21,#REF!,5,0)=L21,1,0)</f>
        <v>#REF!</v>
      </c>
      <c r="N21" s="33" t="s">
        <v>163</v>
      </c>
      <c r="O21" s="33" t="e">
        <f>IF(VLOOKUP(F21,#REF!,6,0)=N21,1,0)</f>
        <v>#REF!</v>
      </c>
      <c r="P21" s="33" t="s">
        <v>34</v>
      </c>
      <c r="Q21" s="33" t="e">
        <f>IF(VLOOKUP(F21,#REF!,7,0)=P21,1,0)</f>
        <v>#REF!</v>
      </c>
      <c r="R21" s="33">
        <v>202309</v>
      </c>
      <c r="S21" s="34" t="s">
        <v>111</v>
      </c>
      <c r="T21" s="34" t="e">
        <f>IF(VLOOKUP(F21,#REF!,9,0)=S21,1,0)</f>
        <v>#REF!</v>
      </c>
      <c r="U21" s="33" t="s">
        <v>164</v>
      </c>
      <c r="V21" s="33" t="e">
        <f>IF(VLOOKUP(F21,#REF!,10,0)=U21,1,0)</f>
        <v>#REF!</v>
      </c>
      <c r="W21" s="34" t="s">
        <v>165</v>
      </c>
      <c r="X21" s="34" t="e">
        <f>IF(VLOOKUP(F21,#REF!,16,0)=W21,1,0)</f>
        <v>#REF!</v>
      </c>
      <c r="Y21" s="34" t="str">
        <f t="shared" si="1"/>
        <v>81014350******712</v>
      </c>
      <c r="Z21" s="114">
        <v>1500</v>
      </c>
      <c r="AA21" s="33"/>
      <c r="AB21" s="33" t="s">
        <v>164</v>
      </c>
      <c r="AC21" s="34" t="s">
        <v>166</v>
      </c>
      <c r="AD21" s="34" t="str">
        <f t="shared" si="2"/>
        <v>433002******081023</v>
      </c>
      <c r="AE21" s="33" t="s">
        <v>167</v>
      </c>
      <c r="AF21" s="33" t="str">
        <f t="shared" si="3"/>
        <v>152******23</v>
      </c>
      <c r="AG21" s="33"/>
    </row>
    <row r="22" s="4" customFormat="1" ht="26" customHeight="1" spans="1:33">
      <c r="A22" s="32" t="s">
        <v>168</v>
      </c>
      <c r="B22" s="33" t="s">
        <v>25</v>
      </c>
      <c r="C22" s="33" t="s">
        <v>26</v>
      </c>
      <c r="D22" s="33" t="s">
        <v>27</v>
      </c>
      <c r="E22" s="34" t="s">
        <v>134</v>
      </c>
      <c r="F22" s="33" t="s">
        <v>169</v>
      </c>
      <c r="G22" s="33" t="s">
        <v>58</v>
      </c>
      <c r="H22" s="34" t="s">
        <v>170</v>
      </c>
      <c r="I22" s="34" t="e">
        <f>IF(VLOOKUP(F22,#REF!,2,0)=H22,1,0)</f>
        <v>#REF!</v>
      </c>
      <c r="J22" s="34" t="str">
        <f t="shared" si="0"/>
        <v>431281******090073</v>
      </c>
      <c r="K22" s="33" t="s">
        <v>659</v>
      </c>
      <c r="L22" s="34" t="s">
        <v>60</v>
      </c>
      <c r="M22" s="34" t="e">
        <f>IF(VLOOKUP(F22,#REF!,5,0)=L22,1,0)</f>
        <v>#REF!</v>
      </c>
      <c r="N22" s="33" t="s">
        <v>163</v>
      </c>
      <c r="O22" s="33" t="e">
        <f>IF(VLOOKUP(F22,#REF!,6,0)=N22,1,0)</f>
        <v>#REF!</v>
      </c>
      <c r="P22" s="33" t="s">
        <v>61</v>
      </c>
      <c r="Q22" s="33" t="e">
        <f>IF(VLOOKUP(F22,#REF!,7,0)=P22,1,0)</f>
        <v>#REF!</v>
      </c>
      <c r="R22" s="33">
        <v>202309</v>
      </c>
      <c r="S22" s="34" t="s">
        <v>171</v>
      </c>
      <c r="T22" s="34" t="e">
        <f>IF(VLOOKUP(F22,#REF!,9,0)=S22,1,0)</f>
        <v>#REF!</v>
      </c>
      <c r="U22" s="33" t="s">
        <v>139</v>
      </c>
      <c r="V22" s="33" t="e">
        <f>IF(VLOOKUP(F22,#REF!,10,0)=U22,1,0)</f>
        <v>#REF!</v>
      </c>
      <c r="W22" s="34" t="s">
        <v>140</v>
      </c>
      <c r="X22" s="34" t="e">
        <f>IF(VLOOKUP(F22,#REF!,16,0)=W22,1,0)</f>
        <v>#REF!</v>
      </c>
      <c r="Y22" s="34" t="str">
        <f t="shared" si="1"/>
        <v>81014350******160</v>
      </c>
      <c r="Z22" s="114">
        <v>1500</v>
      </c>
      <c r="AA22" s="33"/>
      <c r="AB22" s="33" t="s">
        <v>139</v>
      </c>
      <c r="AC22" s="34" t="s">
        <v>141</v>
      </c>
      <c r="AD22" s="34" t="str">
        <f t="shared" si="2"/>
        <v>433002******171023</v>
      </c>
      <c r="AE22" s="33" t="s">
        <v>142</v>
      </c>
      <c r="AF22" s="33" t="str">
        <f t="shared" si="3"/>
        <v>187******53</v>
      </c>
      <c r="AG22" s="33"/>
    </row>
    <row r="23" s="4" customFormat="1" ht="26" customHeight="1" spans="1:33">
      <c r="A23" s="32" t="s">
        <v>172</v>
      </c>
      <c r="B23" s="33" t="s">
        <v>25</v>
      </c>
      <c r="C23" s="33" t="s">
        <v>26</v>
      </c>
      <c r="D23" s="33" t="s">
        <v>173</v>
      </c>
      <c r="E23" s="34" t="s">
        <v>174</v>
      </c>
      <c r="F23" s="33" t="s">
        <v>175</v>
      </c>
      <c r="G23" s="33" t="s">
        <v>30</v>
      </c>
      <c r="H23" s="34" t="s">
        <v>176</v>
      </c>
      <c r="I23" s="34" t="e">
        <f>IF(VLOOKUP(F23,#REF!,2,0)=H23,1,0)</f>
        <v>#REF!</v>
      </c>
      <c r="J23" s="34" t="str">
        <f t="shared" si="0"/>
        <v>431281******040086</v>
      </c>
      <c r="K23" s="33" t="s">
        <v>659</v>
      </c>
      <c r="L23" s="34" t="s">
        <v>177</v>
      </c>
      <c r="M23" s="34" t="e">
        <f>IF(VLOOKUP(F23,#REF!,5,0)=L23,1,0)</f>
        <v>#REF!</v>
      </c>
      <c r="N23" s="33">
        <v>1</v>
      </c>
      <c r="O23" s="33" t="e">
        <f>IF(VLOOKUP(F23,#REF!,6,0)=N23,1,0)</f>
        <v>#REF!</v>
      </c>
      <c r="P23" s="33" t="s">
        <v>34</v>
      </c>
      <c r="Q23" s="33" t="e">
        <f>IF(VLOOKUP(F23,#REF!,7,0)=P23,1,0)</f>
        <v>#REF!</v>
      </c>
      <c r="R23" s="33">
        <v>202409</v>
      </c>
      <c r="S23" s="34" t="s">
        <v>178</v>
      </c>
      <c r="T23" s="34" t="e">
        <f>IF(VLOOKUP(F23,#REF!,9,0)=S23,1,0)</f>
        <v>#REF!</v>
      </c>
      <c r="U23" s="33" t="s">
        <v>179</v>
      </c>
      <c r="V23" s="33" t="e">
        <f>IF(VLOOKUP(F23,#REF!,10,0)=U23,1,0)</f>
        <v>#REF!</v>
      </c>
      <c r="W23" s="34" t="s">
        <v>180</v>
      </c>
      <c r="X23" s="34" t="e">
        <f>IF(VLOOKUP(F23,#REF!,16,0)=W23,1,0)</f>
        <v>#REF!</v>
      </c>
      <c r="Y23" s="34" t="str">
        <f t="shared" si="1"/>
        <v>81014350******562</v>
      </c>
      <c r="Z23" s="114">
        <v>1500</v>
      </c>
      <c r="AA23" s="33"/>
      <c r="AB23" s="33" t="s">
        <v>179</v>
      </c>
      <c r="AC23" s="34" t="s">
        <v>181</v>
      </c>
      <c r="AD23" s="34" t="str">
        <f t="shared" si="2"/>
        <v>433002******081016</v>
      </c>
      <c r="AE23" s="33">
        <v>17375957580</v>
      </c>
      <c r="AF23" s="33" t="str">
        <f t="shared" si="3"/>
        <v>173******80</v>
      </c>
      <c r="AG23" s="33"/>
    </row>
    <row r="24" s="4" customFormat="1" ht="26" customHeight="1" spans="1:33">
      <c r="A24" s="32" t="s">
        <v>183</v>
      </c>
      <c r="B24" s="33" t="s">
        <v>25</v>
      </c>
      <c r="C24" s="33" t="s">
        <v>26</v>
      </c>
      <c r="D24" s="33" t="s">
        <v>173</v>
      </c>
      <c r="E24" s="34" t="s">
        <v>184</v>
      </c>
      <c r="F24" s="33" t="s">
        <v>185</v>
      </c>
      <c r="G24" s="33" t="s">
        <v>30</v>
      </c>
      <c r="H24" s="34" t="s">
        <v>186</v>
      </c>
      <c r="I24" s="34" t="e">
        <f>IF(VLOOKUP(F24,#REF!,2,0)=H24,1,0)</f>
        <v>#REF!</v>
      </c>
      <c r="J24" s="34" t="str">
        <f t="shared" si="0"/>
        <v>431281******060140</v>
      </c>
      <c r="K24" s="33" t="s">
        <v>659</v>
      </c>
      <c r="L24" s="34" t="s">
        <v>187</v>
      </c>
      <c r="M24" s="34" t="e">
        <f>IF(VLOOKUP(F24,#REF!,5,0)=L24,1,0)</f>
        <v>#REF!</v>
      </c>
      <c r="N24" s="33">
        <v>1</v>
      </c>
      <c r="O24" s="33" t="e">
        <f>IF(VLOOKUP(F24,#REF!,6,0)=N24,1,0)</f>
        <v>#REF!</v>
      </c>
      <c r="P24" s="33" t="s">
        <v>34</v>
      </c>
      <c r="Q24" s="33" t="e">
        <f>IF(VLOOKUP(F24,#REF!,7,0)=P24,1,0)</f>
        <v>#REF!</v>
      </c>
      <c r="R24" s="33">
        <v>202409</v>
      </c>
      <c r="S24" s="34" t="s">
        <v>62</v>
      </c>
      <c r="T24" s="34" t="e">
        <f>IF(VLOOKUP(F24,#REF!,9,0)=S24,1,0)</f>
        <v>#REF!</v>
      </c>
      <c r="U24" s="33" t="s">
        <v>188</v>
      </c>
      <c r="V24" s="33" t="e">
        <f>IF(VLOOKUP(F24,#REF!,10,0)=U24,1,0)</f>
        <v>#REF!</v>
      </c>
      <c r="W24" s="34" t="s">
        <v>189</v>
      </c>
      <c r="X24" s="34" t="e">
        <f>IF(VLOOKUP(F24,#REF!,16,0)=W24,1,0)</f>
        <v>#REF!</v>
      </c>
      <c r="Y24" s="34" t="str">
        <f t="shared" si="1"/>
        <v>81014350******739</v>
      </c>
      <c r="Z24" s="114">
        <v>1500</v>
      </c>
      <c r="AA24" s="33"/>
      <c r="AB24" s="33" t="s">
        <v>188</v>
      </c>
      <c r="AC24" s="34" t="s">
        <v>190</v>
      </c>
      <c r="AD24" s="34" t="str">
        <f t="shared" si="2"/>
        <v>433002******021035</v>
      </c>
      <c r="AE24" s="34">
        <v>15074515541</v>
      </c>
      <c r="AF24" s="33" t="str">
        <f t="shared" si="3"/>
        <v>150******41</v>
      </c>
      <c r="AG24" s="33"/>
    </row>
    <row r="25" s="4" customFormat="1" ht="26" customHeight="1" spans="1:33">
      <c r="A25" s="32" t="s">
        <v>192</v>
      </c>
      <c r="B25" s="33" t="s">
        <v>25</v>
      </c>
      <c r="C25" s="33" t="s">
        <v>26</v>
      </c>
      <c r="D25" s="33" t="s">
        <v>173</v>
      </c>
      <c r="E25" s="34" t="s">
        <v>193</v>
      </c>
      <c r="F25" s="33" t="s">
        <v>194</v>
      </c>
      <c r="G25" s="33" t="s">
        <v>58</v>
      </c>
      <c r="H25" s="34" t="s">
        <v>195</v>
      </c>
      <c r="I25" s="34" t="e">
        <f>IF(VLOOKUP(F25,#REF!,2,0)=H25,1,0)</f>
        <v>#REF!</v>
      </c>
      <c r="J25" s="34" t="str">
        <f t="shared" si="0"/>
        <v>431281******255630</v>
      </c>
      <c r="K25" s="33" t="s">
        <v>659</v>
      </c>
      <c r="L25" s="34" t="s">
        <v>196</v>
      </c>
      <c r="M25" s="34" t="e">
        <f>IF(VLOOKUP(F25,#REF!,5,0)=L25,1,0)</f>
        <v>#REF!</v>
      </c>
      <c r="N25" s="33">
        <v>3</v>
      </c>
      <c r="O25" s="33" t="e">
        <f>IF(VLOOKUP(F25,#REF!,6,0)=N25,1,0)</f>
        <v>#REF!</v>
      </c>
      <c r="P25" s="33" t="s">
        <v>34</v>
      </c>
      <c r="Q25" s="33" t="e">
        <f>IF(VLOOKUP(F25,#REF!,7,0)=P25,1,0)</f>
        <v>#REF!</v>
      </c>
      <c r="R25" s="33">
        <v>202209</v>
      </c>
      <c r="S25" s="34" t="s">
        <v>197</v>
      </c>
      <c r="T25" s="34" t="e">
        <f>IF(VLOOKUP(F25,#REF!,9,0)=S25,1,0)</f>
        <v>#REF!</v>
      </c>
      <c r="U25" s="33" t="s">
        <v>198</v>
      </c>
      <c r="V25" s="33" t="e">
        <f>IF(VLOOKUP(F25,#REF!,10,0)=U25,1,0)</f>
        <v>#REF!</v>
      </c>
      <c r="W25" s="34" t="s">
        <v>199</v>
      </c>
      <c r="X25" s="34" t="e">
        <f>IF(VLOOKUP(F25,#REF!,16,0)=W25,1,0)</f>
        <v>#REF!</v>
      </c>
      <c r="Y25" s="34" t="str">
        <f t="shared" si="1"/>
        <v>81014350******952</v>
      </c>
      <c r="Z25" s="114">
        <v>1500</v>
      </c>
      <c r="AA25" s="33"/>
      <c r="AB25" s="33" t="s">
        <v>198</v>
      </c>
      <c r="AC25" s="34" t="s">
        <v>200</v>
      </c>
      <c r="AD25" s="34" t="str">
        <f t="shared" si="2"/>
        <v>433002******311013</v>
      </c>
      <c r="AE25" s="33">
        <v>18227193230</v>
      </c>
      <c r="AF25" s="33" t="str">
        <f t="shared" si="3"/>
        <v>182******30</v>
      </c>
      <c r="AG25" s="33"/>
    </row>
    <row r="26" s="4" customFormat="1" ht="26" customHeight="1" spans="1:33">
      <c r="A26" s="32" t="s">
        <v>201</v>
      </c>
      <c r="B26" s="33" t="s">
        <v>25</v>
      </c>
      <c r="C26" s="33" t="s">
        <v>26</v>
      </c>
      <c r="D26" s="33" t="s">
        <v>173</v>
      </c>
      <c r="E26" s="34" t="s">
        <v>184</v>
      </c>
      <c r="F26" s="33" t="s">
        <v>202</v>
      </c>
      <c r="G26" s="33" t="s">
        <v>30</v>
      </c>
      <c r="H26" s="34" t="s">
        <v>203</v>
      </c>
      <c r="I26" s="34" t="e">
        <f>IF(VLOOKUP(F26,#REF!,2,0)=H26,1,0)</f>
        <v>#REF!</v>
      </c>
      <c r="J26" s="34" t="str">
        <f t="shared" si="0"/>
        <v>431281******230125</v>
      </c>
      <c r="K26" s="33" t="s">
        <v>659</v>
      </c>
      <c r="L26" s="34" t="s">
        <v>204</v>
      </c>
      <c r="M26" s="34" t="e">
        <f>IF(VLOOKUP(F26,#REF!,5,0)=L26,1,0)</f>
        <v>#REF!</v>
      </c>
      <c r="N26" s="33">
        <v>2</v>
      </c>
      <c r="O26" s="33" t="e">
        <f>IF(VLOOKUP(F26,#REF!,6,0)=N26,1,0)</f>
        <v>#REF!</v>
      </c>
      <c r="P26" s="33" t="s">
        <v>34</v>
      </c>
      <c r="Q26" s="33" t="e">
        <f>IF(VLOOKUP(F26,#REF!,7,0)=P26,1,0)</f>
        <v>#REF!</v>
      </c>
      <c r="R26" s="33">
        <v>202309</v>
      </c>
      <c r="S26" s="34" t="s">
        <v>205</v>
      </c>
      <c r="T26" s="34" t="e">
        <f>IF(VLOOKUP(F26,#REF!,9,0)=S26,1,0)</f>
        <v>#REF!</v>
      </c>
      <c r="U26" s="33" t="s">
        <v>206</v>
      </c>
      <c r="V26" s="33" t="e">
        <f>IF(VLOOKUP(F26,#REF!,10,0)=U26,1,0)</f>
        <v>#REF!</v>
      </c>
      <c r="W26" s="34" t="s">
        <v>207</v>
      </c>
      <c r="X26" s="34" t="e">
        <f>IF(VLOOKUP(F26,#REF!,16,0)=W26,1,0)</f>
        <v>#REF!</v>
      </c>
      <c r="Y26" s="34" t="str">
        <f t="shared" si="1"/>
        <v>81014350******894</v>
      </c>
      <c r="Z26" s="114">
        <v>1500</v>
      </c>
      <c r="AA26" s="33"/>
      <c r="AB26" s="33" t="s">
        <v>206</v>
      </c>
      <c r="AC26" s="34" t="s">
        <v>208</v>
      </c>
      <c r="AD26" s="34" t="str">
        <f t="shared" si="2"/>
        <v>433002******091016</v>
      </c>
      <c r="AE26" s="33">
        <v>18166206896</v>
      </c>
      <c r="AF26" s="33" t="str">
        <f t="shared" si="3"/>
        <v>181******96</v>
      </c>
      <c r="AG26" s="33"/>
    </row>
    <row r="27" s="4" customFormat="1" ht="26" customHeight="1" spans="1:33">
      <c r="A27" s="32" t="s">
        <v>209</v>
      </c>
      <c r="B27" s="33" t="s">
        <v>25</v>
      </c>
      <c r="C27" s="33" t="s">
        <v>26</v>
      </c>
      <c r="D27" s="33" t="s">
        <v>173</v>
      </c>
      <c r="E27" s="34" t="s">
        <v>174</v>
      </c>
      <c r="F27" s="33" t="s">
        <v>210</v>
      </c>
      <c r="G27" s="33" t="s">
        <v>58</v>
      </c>
      <c r="H27" s="34" t="s">
        <v>211</v>
      </c>
      <c r="I27" s="34" t="e">
        <f>IF(VLOOKUP(F27,#REF!,2,0)=H27,1,0)</f>
        <v>#REF!</v>
      </c>
      <c r="J27" s="34" t="str">
        <f t="shared" si="0"/>
        <v>431281******280077</v>
      </c>
      <c r="K27" s="33" t="s">
        <v>659</v>
      </c>
      <c r="L27" s="34" t="s">
        <v>177</v>
      </c>
      <c r="M27" s="34" t="e">
        <f>IF(VLOOKUP(F27,#REF!,5,0)=L27,1,0)</f>
        <v>#REF!</v>
      </c>
      <c r="N27" s="33">
        <v>2</v>
      </c>
      <c r="O27" s="33" t="e">
        <f>IF(VLOOKUP(F27,#REF!,6,0)=N27,1,0)</f>
        <v>#REF!</v>
      </c>
      <c r="P27" s="33" t="s">
        <v>34</v>
      </c>
      <c r="Q27" s="33" t="e">
        <f>IF(VLOOKUP(F27,#REF!,7,0)=P27,1,0)</f>
        <v>#REF!</v>
      </c>
      <c r="R27" s="33">
        <v>202309</v>
      </c>
      <c r="S27" s="34" t="s">
        <v>212</v>
      </c>
      <c r="T27" s="34" t="e">
        <f>IF(VLOOKUP(F27,#REF!,9,0)=S27,1,0)</f>
        <v>#REF!</v>
      </c>
      <c r="U27" s="33" t="s">
        <v>213</v>
      </c>
      <c r="V27" s="33" t="e">
        <f>IF(VLOOKUP(F27,#REF!,10,0)=U27,1,0)</f>
        <v>#REF!</v>
      </c>
      <c r="W27" s="34" t="s">
        <v>214</v>
      </c>
      <c r="X27" s="34" t="e">
        <f>IF(VLOOKUP(F27,#REF!,16,0)=W27,1,0)</f>
        <v>#REF!</v>
      </c>
      <c r="Y27" s="34" t="str">
        <f t="shared" si="1"/>
        <v>81014350******607</v>
      </c>
      <c r="Z27" s="114">
        <v>1500</v>
      </c>
      <c r="AA27" s="33"/>
      <c r="AB27" s="33" t="s">
        <v>213</v>
      </c>
      <c r="AC27" s="34" t="s">
        <v>215</v>
      </c>
      <c r="AD27" s="34" t="str">
        <f t="shared" si="2"/>
        <v>431281******037020</v>
      </c>
      <c r="AE27" s="33">
        <v>15211561865</v>
      </c>
      <c r="AF27" s="33" t="str">
        <f t="shared" si="3"/>
        <v>152******65</v>
      </c>
      <c r="AG27" s="33"/>
    </row>
    <row r="28" s="4" customFormat="1" ht="26" customHeight="1" spans="1:33">
      <c r="A28" s="32" t="s">
        <v>216</v>
      </c>
      <c r="B28" s="33" t="s">
        <v>25</v>
      </c>
      <c r="C28" s="33" t="s">
        <v>26</v>
      </c>
      <c r="D28" s="33" t="s">
        <v>173</v>
      </c>
      <c r="E28" s="34" t="s">
        <v>217</v>
      </c>
      <c r="F28" s="33" t="s">
        <v>218</v>
      </c>
      <c r="G28" s="33" t="s">
        <v>30</v>
      </c>
      <c r="H28" s="34" t="s">
        <v>219</v>
      </c>
      <c r="I28" s="34" t="e">
        <f>IF(VLOOKUP(F28,#REF!,2,0)=H28,1,0)</f>
        <v>#REF!</v>
      </c>
      <c r="J28" s="34" t="str">
        <f t="shared" si="0"/>
        <v>431281******020206</v>
      </c>
      <c r="K28" s="33" t="s">
        <v>659</v>
      </c>
      <c r="L28" s="34" t="s">
        <v>103</v>
      </c>
      <c r="M28" s="34" t="e">
        <f>IF(VLOOKUP(F28,#REF!,5,0)=L28,1,0)</f>
        <v>#REF!</v>
      </c>
      <c r="N28" s="33">
        <v>5</v>
      </c>
      <c r="O28" s="33" t="e">
        <f>IF(VLOOKUP(F28,#REF!,6,0)=N28,1,0)</f>
        <v>#REF!</v>
      </c>
      <c r="P28" s="33" t="s">
        <v>34</v>
      </c>
      <c r="Q28" s="33" t="e">
        <f>IF(VLOOKUP(F28,#REF!,7,0)=P28,1,0)</f>
        <v>#REF!</v>
      </c>
      <c r="R28" s="33">
        <v>202009</v>
      </c>
      <c r="S28" s="34" t="s">
        <v>220</v>
      </c>
      <c r="T28" s="34" t="e">
        <f>IF(VLOOKUP(F28,#REF!,9,0)=S28,1,0)</f>
        <v>#REF!</v>
      </c>
      <c r="U28" s="33" t="s">
        <v>221</v>
      </c>
      <c r="V28" s="33" t="e">
        <f>IF(VLOOKUP(F28,#REF!,10,0)=U28,1,0)</f>
        <v>#REF!</v>
      </c>
      <c r="W28" s="34" t="s">
        <v>222</v>
      </c>
      <c r="X28" s="34" t="e">
        <f>IF(VLOOKUP(F28,#REF!,16,0)=W28,1,0)</f>
        <v>#REF!</v>
      </c>
      <c r="Y28" s="34" t="str">
        <f t="shared" si="1"/>
        <v>81014350******369</v>
      </c>
      <c r="Z28" s="114">
        <v>1500</v>
      </c>
      <c r="AA28" s="33"/>
      <c r="AB28" s="33" t="s">
        <v>221</v>
      </c>
      <c r="AC28" s="34" t="s">
        <v>223</v>
      </c>
      <c r="AD28" s="34" t="str">
        <f t="shared" si="2"/>
        <v>433002******061013</v>
      </c>
      <c r="AE28" s="33">
        <v>13802459300</v>
      </c>
      <c r="AF28" s="33" t="str">
        <f t="shared" si="3"/>
        <v>138******00</v>
      </c>
      <c r="AG28" s="33" t="s">
        <v>224</v>
      </c>
    </row>
    <row r="29" s="4" customFormat="1" ht="26" customHeight="1" spans="1:33">
      <c r="A29" s="32" t="s">
        <v>225</v>
      </c>
      <c r="B29" s="33" t="s">
        <v>25</v>
      </c>
      <c r="C29" s="33" t="s">
        <v>26</v>
      </c>
      <c r="D29" s="33" t="s">
        <v>173</v>
      </c>
      <c r="E29" s="34" t="s">
        <v>184</v>
      </c>
      <c r="F29" s="33" t="s">
        <v>226</v>
      </c>
      <c r="G29" s="33" t="s">
        <v>30</v>
      </c>
      <c r="H29" s="34" t="s">
        <v>227</v>
      </c>
      <c r="I29" s="34" t="e">
        <f>IF(VLOOKUP(F29,#REF!,2,0)=H29,1,0)</f>
        <v>#REF!</v>
      </c>
      <c r="J29" s="34" t="str">
        <f t="shared" si="0"/>
        <v>431281******030082</v>
      </c>
      <c r="K29" s="33" t="s">
        <v>659</v>
      </c>
      <c r="L29" s="34" t="s">
        <v>204</v>
      </c>
      <c r="M29" s="34" t="e">
        <f>IF(VLOOKUP(F29,#REF!,5,0)=L29,1,0)</f>
        <v>#REF!</v>
      </c>
      <c r="N29" s="33">
        <v>3</v>
      </c>
      <c r="O29" s="33" t="e">
        <f>IF(VLOOKUP(F29,#REF!,6,0)=N29,1,0)</f>
        <v>#REF!</v>
      </c>
      <c r="P29" s="33" t="s">
        <v>34</v>
      </c>
      <c r="Q29" s="33" t="e">
        <f>IF(VLOOKUP(F29,#REF!,7,0)=P29,1,0)</f>
        <v>#REF!</v>
      </c>
      <c r="R29" s="33">
        <v>202209</v>
      </c>
      <c r="S29" s="34" t="s">
        <v>228</v>
      </c>
      <c r="T29" s="34" t="e">
        <f>IF(VLOOKUP(F29,#REF!,9,0)=S29,1,0)</f>
        <v>#REF!</v>
      </c>
      <c r="U29" s="33" t="s">
        <v>229</v>
      </c>
      <c r="V29" s="33" t="e">
        <f>IF(VLOOKUP(F29,#REF!,10,0)=U29,1,0)</f>
        <v>#REF!</v>
      </c>
      <c r="W29" s="34" t="s">
        <v>230</v>
      </c>
      <c r="X29" s="34" t="e">
        <f>IF(VLOOKUP(F29,#REF!,16,0)=W29,1,0)</f>
        <v>#REF!</v>
      </c>
      <c r="Y29" s="34" t="str">
        <f t="shared" si="1"/>
        <v>81014350******682</v>
      </c>
      <c r="Z29" s="114">
        <v>1500</v>
      </c>
      <c r="AA29" s="33"/>
      <c r="AB29" s="33" t="s">
        <v>229</v>
      </c>
      <c r="AC29" s="34" t="s">
        <v>231</v>
      </c>
      <c r="AD29" s="34" t="str">
        <f t="shared" si="2"/>
        <v>431281******15701X</v>
      </c>
      <c r="AE29" s="33">
        <v>19891914234</v>
      </c>
      <c r="AF29" s="33" t="str">
        <f t="shared" si="3"/>
        <v>198******34</v>
      </c>
      <c r="AG29" s="33"/>
    </row>
    <row r="30" s="4" customFormat="1" ht="26" customHeight="1" spans="1:33">
      <c r="A30" s="32" t="s">
        <v>232</v>
      </c>
      <c r="B30" s="33" t="s">
        <v>25</v>
      </c>
      <c r="C30" s="33" t="s">
        <v>26</v>
      </c>
      <c r="D30" s="33" t="s">
        <v>173</v>
      </c>
      <c r="E30" s="34" t="s">
        <v>233</v>
      </c>
      <c r="F30" s="33" t="s">
        <v>234</v>
      </c>
      <c r="G30" s="33" t="s">
        <v>30</v>
      </c>
      <c r="H30" s="34" t="s">
        <v>235</v>
      </c>
      <c r="I30" s="34" t="e">
        <f>IF(VLOOKUP(F30,#REF!,2,0)=H30,1,0)</f>
        <v>#REF!</v>
      </c>
      <c r="J30" s="34" t="str">
        <f t="shared" si="0"/>
        <v>431281******280041</v>
      </c>
      <c r="K30" s="33" t="s">
        <v>659</v>
      </c>
      <c r="L30" s="34" t="s">
        <v>236</v>
      </c>
      <c r="M30" s="34" t="e">
        <f>IF(VLOOKUP(F30,#REF!,5,0)=L30,1,0)</f>
        <v>#REF!</v>
      </c>
      <c r="N30" s="33">
        <v>2</v>
      </c>
      <c r="O30" s="33" t="e">
        <f>IF(VLOOKUP(F30,#REF!,6,0)=N30,1,0)</f>
        <v>#REF!</v>
      </c>
      <c r="P30" s="33" t="s">
        <v>34</v>
      </c>
      <c r="Q30" s="33" t="e">
        <f>IF(VLOOKUP(F30,#REF!,7,0)=P30,1,0)</f>
        <v>#REF!</v>
      </c>
      <c r="R30" s="33">
        <v>202309</v>
      </c>
      <c r="S30" s="34" t="s">
        <v>237</v>
      </c>
      <c r="T30" s="34" t="e">
        <f>IF(VLOOKUP(F30,#REF!,9,0)=S30,1,0)</f>
        <v>#REF!</v>
      </c>
      <c r="U30" s="33" t="s">
        <v>238</v>
      </c>
      <c r="V30" s="33" t="e">
        <f>IF(VLOOKUP(F30,#REF!,10,0)=U30,1,0)</f>
        <v>#REF!</v>
      </c>
      <c r="W30" s="34" t="s">
        <v>239</v>
      </c>
      <c r="X30" s="34" t="e">
        <f>IF(VLOOKUP(F30,#REF!,16,0)=W30,1,0)</f>
        <v>#REF!</v>
      </c>
      <c r="Y30" s="34" t="str">
        <f t="shared" si="1"/>
        <v>81014350******985</v>
      </c>
      <c r="Z30" s="114">
        <v>1500</v>
      </c>
      <c r="AA30" s="33"/>
      <c r="AB30" s="33" t="s">
        <v>238</v>
      </c>
      <c r="AC30" s="34" t="s">
        <v>240</v>
      </c>
      <c r="AD30" s="34" t="str">
        <f t="shared" si="2"/>
        <v>433002******211022</v>
      </c>
      <c r="AE30" s="33">
        <v>17774538070</v>
      </c>
      <c r="AF30" s="33" t="str">
        <f t="shared" si="3"/>
        <v>177******70</v>
      </c>
      <c r="AG30" s="33"/>
    </row>
    <row r="31" s="8" customFormat="1" ht="26" customHeight="1" spans="1:33">
      <c r="A31" s="32" t="s">
        <v>241</v>
      </c>
      <c r="B31" s="33" t="s">
        <v>25</v>
      </c>
      <c r="C31" s="33" t="s">
        <v>26</v>
      </c>
      <c r="D31" s="33" t="s">
        <v>173</v>
      </c>
      <c r="E31" s="34" t="s">
        <v>233</v>
      </c>
      <c r="F31" s="33" t="s">
        <v>242</v>
      </c>
      <c r="G31" s="33" t="s">
        <v>30</v>
      </c>
      <c r="H31" s="34" t="s">
        <v>243</v>
      </c>
      <c r="I31" s="34" t="e">
        <f>IF(VLOOKUP(F31,#REF!,2,0)=H31,1,0)</f>
        <v>#REF!</v>
      </c>
      <c r="J31" s="34" t="str">
        <f t="shared" si="0"/>
        <v>431281******050106</v>
      </c>
      <c r="K31" s="33" t="s">
        <v>659</v>
      </c>
      <c r="L31" s="34" t="s">
        <v>60</v>
      </c>
      <c r="M31" s="34" t="e">
        <f>IF(VLOOKUP(F31,#REF!,5,0)=L31,1,0)</f>
        <v>#REF!</v>
      </c>
      <c r="N31" s="33">
        <v>2</v>
      </c>
      <c r="O31" s="33" t="e">
        <f>IF(VLOOKUP(F31,#REF!,6,0)=N31,1,0)</f>
        <v>#REF!</v>
      </c>
      <c r="P31" s="33" t="s">
        <v>61</v>
      </c>
      <c r="Q31" s="33" t="e">
        <f>IF(VLOOKUP(F31,#REF!,7,0)=P31,1,0)</f>
        <v>#REF!</v>
      </c>
      <c r="R31" s="33">
        <v>202309</v>
      </c>
      <c r="S31" s="34" t="s">
        <v>171</v>
      </c>
      <c r="T31" s="34" t="e">
        <f>IF(VLOOKUP(F31,#REF!,9,0)=S31,1,0)</f>
        <v>#REF!</v>
      </c>
      <c r="U31" s="33" t="s">
        <v>238</v>
      </c>
      <c r="V31" s="33" t="e">
        <f>IF(VLOOKUP(F31,#REF!,10,0)=U31,1,0)</f>
        <v>#REF!</v>
      </c>
      <c r="W31" s="34" t="s">
        <v>239</v>
      </c>
      <c r="X31" s="34" t="e">
        <f>IF(VLOOKUP(F31,#REF!,16,0)=W31,1,0)</f>
        <v>#REF!</v>
      </c>
      <c r="Y31" s="34" t="str">
        <f t="shared" si="1"/>
        <v>81014350******985</v>
      </c>
      <c r="Z31" s="114">
        <v>1500</v>
      </c>
      <c r="AA31" s="33"/>
      <c r="AB31" s="33" t="s">
        <v>238</v>
      </c>
      <c r="AC31" s="34" t="s">
        <v>240</v>
      </c>
      <c r="AD31" s="34" t="str">
        <f t="shared" si="2"/>
        <v>433002******211022</v>
      </c>
      <c r="AE31" s="33">
        <v>17774538070</v>
      </c>
      <c r="AF31" s="33" t="str">
        <f t="shared" si="3"/>
        <v>177******70</v>
      </c>
      <c r="AG31" s="33"/>
    </row>
    <row r="32" s="8" customFormat="1" ht="26" customHeight="1" spans="1:33">
      <c r="A32" s="32" t="s">
        <v>244</v>
      </c>
      <c r="B32" s="33" t="s">
        <v>25</v>
      </c>
      <c r="C32" s="33" t="s">
        <v>26</v>
      </c>
      <c r="D32" s="33" t="s">
        <v>173</v>
      </c>
      <c r="E32" s="34" t="s">
        <v>184</v>
      </c>
      <c r="F32" s="33" t="s">
        <v>245</v>
      </c>
      <c r="G32" s="33" t="s">
        <v>30</v>
      </c>
      <c r="H32" s="34" t="s">
        <v>246</v>
      </c>
      <c r="I32" s="34" t="e">
        <f>IF(VLOOKUP(F32,#REF!,2,0)=H32,1,0)</f>
        <v>#REF!</v>
      </c>
      <c r="J32" s="34" t="str">
        <f t="shared" si="0"/>
        <v>431281******060107</v>
      </c>
      <c r="K32" s="33" t="s">
        <v>659</v>
      </c>
      <c r="L32" s="34" t="s">
        <v>247</v>
      </c>
      <c r="M32" s="34" t="e">
        <f>IF(VLOOKUP(F32,#REF!,5,0)=L32,1,0)</f>
        <v>#REF!</v>
      </c>
      <c r="N32" s="33">
        <v>2</v>
      </c>
      <c r="O32" s="33" t="e">
        <f>IF(VLOOKUP(F32,#REF!,6,0)=N32,1,0)</f>
        <v>#REF!</v>
      </c>
      <c r="P32" s="33" t="s">
        <v>34</v>
      </c>
      <c r="Q32" s="33" t="e">
        <f>IF(VLOOKUP(F32,#REF!,7,0)=P32,1,0)</f>
        <v>#REF!</v>
      </c>
      <c r="R32" s="33">
        <v>202309</v>
      </c>
      <c r="S32" s="34" t="s">
        <v>104</v>
      </c>
      <c r="T32" s="34" t="e">
        <f>IF(VLOOKUP(F32,#REF!,9,0)=S32,1,0)</f>
        <v>#REF!</v>
      </c>
      <c r="U32" s="33" t="s">
        <v>248</v>
      </c>
      <c r="V32" s="33" t="e">
        <f>IF(VLOOKUP(F32,#REF!,10,0)=U32,1,0)</f>
        <v>#REF!</v>
      </c>
      <c r="W32" s="34" t="s">
        <v>249</v>
      </c>
      <c r="X32" s="34" t="e">
        <f>IF(VLOOKUP(F32,#REF!,16,0)=W32,1,0)</f>
        <v>#REF!</v>
      </c>
      <c r="Y32" s="34" t="str">
        <f t="shared" si="1"/>
        <v>81014350******751</v>
      </c>
      <c r="Z32" s="114">
        <v>1500</v>
      </c>
      <c r="AA32" s="33"/>
      <c r="AB32" s="33" t="s">
        <v>248</v>
      </c>
      <c r="AC32" s="34" t="s">
        <v>250</v>
      </c>
      <c r="AD32" s="34" t="str">
        <f t="shared" si="2"/>
        <v>433002******151019</v>
      </c>
      <c r="AE32" s="33">
        <v>18074543821</v>
      </c>
      <c r="AF32" s="33" t="str">
        <f t="shared" si="3"/>
        <v>180******21</v>
      </c>
      <c r="AG32" s="33"/>
    </row>
    <row r="33" s="8" customFormat="1" ht="26" customHeight="1" spans="1:33">
      <c r="A33" s="32" t="s">
        <v>251</v>
      </c>
      <c r="B33" s="33" t="s">
        <v>25</v>
      </c>
      <c r="C33" s="33" t="s">
        <v>26</v>
      </c>
      <c r="D33" s="33" t="s">
        <v>173</v>
      </c>
      <c r="E33" s="34" t="s">
        <v>184</v>
      </c>
      <c r="F33" s="33" t="s">
        <v>252</v>
      </c>
      <c r="G33" s="33" t="s">
        <v>30</v>
      </c>
      <c r="H33" s="34" t="s">
        <v>253</v>
      </c>
      <c r="I33" s="34" t="e">
        <f>IF(VLOOKUP(F33,#REF!,2,0)=H33,1,0)</f>
        <v>#REF!</v>
      </c>
      <c r="J33" s="34" t="str">
        <f t="shared" si="0"/>
        <v>431281******19016X</v>
      </c>
      <c r="K33" s="33" t="s">
        <v>659</v>
      </c>
      <c r="L33" s="34" t="s">
        <v>204</v>
      </c>
      <c r="M33" s="34" t="e">
        <f>IF(VLOOKUP(F33,#REF!,5,0)=L33,1,0)</f>
        <v>#REF!</v>
      </c>
      <c r="N33" s="33">
        <v>2</v>
      </c>
      <c r="O33" s="33" t="e">
        <f>IF(VLOOKUP(F33,#REF!,6,0)=N33,1,0)</f>
        <v>#REF!</v>
      </c>
      <c r="P33" s="33" t="s">
        <v>34</v>
      </c>
      <c r="Q33" s="33" t="e">
        <f>IF(VLOOKUP(F33,#REF!,7,0)=P33,1,0)</f>
        <v>#REF!</v>
      </c>
      <c r="R33" s="33">
        <v>202309</v>
      </c>
      <c r="S33" s="34" t="s">
        <v>254</v>
      </c>
      <c r="T33" s="34" t="e">
        <f>IF(VLOOKUP(F33,#REF!,9,0)=S33,1,0)</f>
        <v>#REF!</v>
      </c>
      <c r="U33" s="33" t="s">
        <v>255</v>
      </c>
      <c r="V33" s="33" t="e">
        <f>IF(VLOOKUP(F33,#REF!,10,0)=U33,1,0)</f>
        <v>#REF!</v>
      </c>
      <c r="W33" s="34" t="s">
        <v>256</v>
      </c>
      <c r="X33" s="34" t="e">
        <f>IF(VLOOKUP(F33,#REF!,16,0)=W33,1,0)</f>
        <v>#REF!</v>
      </c>
      <c r="Y33" s="34" t="str">
        <f t="shared" si="1"/>
        <v>81014350******659</v>
      </c>
      <c r="Z33" s="114">
        <v>1500</v>
      </c>
      <c r="AA33" s="33"/>
      <c r="AB33" s="33" t="s">
        <v>255</v>
      </c>
      <c r="AC33" s="34" t="s">
        <v>257</v>
      </c>
      <c r="AD33" s="34" t="str">
        <f t="shared" si="2"/>
        <v>433002******291018</v>
      </c>
      <c r="AE33" s="33">
        <v>18974538779</v>
      </c>
      <c r="AF33" s="33" t="str">
        <f t="shared" si="3"/>
        <v>189******79</v>
      </c>
      <c r="AG33" s="33"/>
    </row>
    <row r="34" s="8" customFormat="1" ht="26" customHeight="1" spans="1:33">
      <c r="A34" s="32" t="s">
        <v>258</v>
      </c>
      <c r="B34" s="33" t="s">
        <v>25</v>
      </c>
      <c r="C34" s="33" t="s">
        <v>26</v>
      </c>
      <c r="D34" s="33" t="s">
        <v>173</v>
      </c>
      <c r="E34" s="34" t="s">
        <v>259</v>
      </c>
      <c r="F34" s="33" t="s">
        <v>260</v>
      </c>
      <c r="G34" s="33" t="s">
        <v>30</v>
      </c>
      <c r="H34" s="34" t="s">
        <v>261</v>
      </c>
      <c r="I34" s="34" t="e">
        <f>IF(VLOOKUP(F34,#REF!,2,0)=H34,1,0)</f>
        <v>#REF!</v>
      </c>
      <c r="J34" s="34" t="str">
        <f t="shared" si="0"/>
        <v>431281******190106</v>
      </c>
      <c r="K34" s="33" t="s">
        <v>659</v>
      </c>
      <c r="L34" s="34" t="s">
        <v>262</v>
      </c>
      <c r="M34" s="34" t="e">
        <f>IF(VLOOKUP(F34,#REF!,5,0)=L34,1,0)</f>
        <v>#REF!</v>
      </c>
      <c r="N34" s="33">
        <v>2</v>
      </c>
      <c r="O34" s="33" t="e">
        <f>IF(VLOOKUP(F34,#REF!,6,0)=N34,1,0)</f>
        <v>#REF!</v>
      </c>
      <c r="P34" s="33" t="s">
        <v>61</v>
      </c>
      <c r="Q34" s="33" t="e">
        <f>IF(VLOOKUP(F34,#REF!,7,0)=P34,1,0)</f>
        <v>#REF!</v>
      </c>
      <c r="R34" s="33">
        <v>202309</v>
      </c>
      <c r="S34" s="34" t="s">
        <v>263</v>
      </c>
      <c r="T34" s="34" t="e">
        <f>IF(VLOOKUP(F34,#REF!,9,0)=S34,1,0)</f>
        <v>#REF!</v>
      </c>
      <c r="U34" s="33" t="s">
        <v>264</v>
      </c>
      <c r="V34" s="33" t="e">
        <f>IF(VLOOKUP(F34,#REF!,10,0)=U34,1,0)</f>
        <v>#REF!</v>
      </c>
      <c r="W34" s="34" t="s">
        <v>265</v>
      </c>
      <c r="X34" s="34" t="e">
        <f>IF(VLOOKUP(F34,#REF!,16,0)=W34,1,0)</f>
        <v>#REF!</v>
      </c>
      <c r="Y34" s="34" t="str">
        <f t="shared" si="1"/>
        <v>81014350******340</v>
      </c>
      <c r="Z34" s="114">
        <v>1500</v>
      </c>
      <c r="AA34" s="33"/>
      <c r="AB34" s="33" t="s">
        <v>264</v>
      </c>
      <c r="AC34" s="34" t="s">
        <v>266</v>
      </c>
      <c r="AD34" s="34" t="str">
        <f t="shared" si="2"/>
        <v>433002******063119</v>
      </c>
      <c r="AE34" s="33">
        <v>15211561665</v>
      </c>
      <c r="AF34" s="33" t="str">
        <f t="shared" si="3"/>
        <v>152******65</v>
      </c>
      <c r="AG34" s="33"/>
    </row>
    <row r="35" s="8" customFormat="1" ht="26" customHeight="1" spans="1:33">
      <c r="A35" s="32" t="s">
        <v>267</v>
      </c>
      <c r="B35" s="33" t="s">
        <v>25</v>
      </c>
      <c r="C35" s="33" t="s">
        <v>26</v>
      </c>
      <c r="D35" s="33" t="s">
        <v>173</v>
      </c>
      <c r="E35" s="34" t="s">
        <v>233</v>
      </c>
      <c r="F35" s="33" t="s">
        <v>268</v>
      </c>
      <c r="G35" s="33" t="s">
        <v>58</v>
      </c>
      <c r="H35" s="34" t="s">
        <v>269</v>
      </c>
      <c r="I35" s="34" t="e">
        <f>IF(VLOOKUP(F35,#REF!,2,0)=H35,1,0)</f>
        <v>#REF!</v>
      </c>
      <c r="J35" s="34" t="str">
        <f t="shared" si="0"/>
        <v>431281******090058</v>
      </c>
      <c r="K35" s="33" t="s">
        <v>659</v>
      </c>
      <c r="L35" s="34" t="s">
        <v>270</v>
      </c>
      <c r="M35" s="34" t="e">
        <f>IF(VLOOKUP(F35,#REF!,5,0)=L35,1,0)</f>
        <v>#REF!</v>
      </c>
      <c r="N35" s="33">
        <v>2</v>
      </c>
      <c r="O35" s="33" t="e">
        <f>IF(VLOOKUP(F35,#REF!,6,0)=N35,1,0)</f>
        <v>#REF!</v>
      </c>
      <c r="P35" s="33" t="s">
        <v>34</v>
      </c>
      <c r="Q35" s="33" t="e">
        <f>IF(VLOOKUP(F35,#REF!,7,0)=P35,1,0)</f>
        <v>#REF!</v>
      </c>
      <c r="R35" s="33">
        <v>202309</v>
      </c>
      <c r="S35" s="34" t="s">
        <v>271</v>
      </c>
      <c r="T35" s="34" t="e">
        <f>IF(VLOOKUP(F35,#REF!,9,0)=S35,1,0)</f>
        <v>#REF!</v>
      </c>
      <c r="U35" s="33" t="s">
        <v>272</v>
      </c>
      <c r="V35" s="33" t="e">
        <f>IF(VLOOKUP(F35,#REF!,10,0)=U35,1,0)</f>
        <v>#REF!</v>
      </c>
      <c r="W35" s="34" t="s">
        <v>273</v>
      </c>
      <c r="X35" s="34" t="e">
        <f>IF(VLOOKUP(F35,#REF!,16,0)=W35,1,0)</f>
        <v>#REF!</v>
      </c>
      <c r="Y35" s="34" t="str">
        <f t="shared" si="1"/>
        <v>81014350******420</v>
      </c>
      <c r="Z35" s="114">
        <v>1500</v>
      </c>
      <c r="AA35" s="33"/>
      <c r="AB35" s="33" t="s">
        <v>272</v>
      </c>
      <c r="AC35" s="34" t="s">
        <v>274</v>
      </c>
      <c r="AD35" s="34" t="str">
        <f t="shared" si="2"/>
        <v>433002******211015</v>
      </c>
      <c r="AE35" s="33">
        <v>13974583002</v>
      </c>
      <c r="AF35" s="33" t="str">
        <f t="shared" si="3"/>
        <v>139******02</v>
      </c>
      <c r="AG35" s="33"/>
    </row>
    <row r="36" s="8" customFormat="1" ht="26" customHeight="1" spans="1:33">
      <c r="A36" s="32" t="s">
        <v>275</v>
      </c>
      <c r="B36" s="33" t="s">
        <v>25</v>
      </c>
      <c r="C36" s="33" t="s">
        <v>26</v>
      </c>
      <c r="D36" s="33" t="s">
        <v>173</v>
      </c>
      <c r="E36" s="34" t="s">
        <v>233</v>
      </c>
      <c r="F36" s="33" t="s">
        <v>276</v>
      </c>
      <c r="G36" s="33" t="s">
        <v>30</v>
      </c>
      <c r="H36" s="34" t="s">
        <v>277</v>
      </c>
      <c r="I36" s="34" t="e">
        <f>IF(VLOOKUP(F36,#REF!,2,0)=H36,1,0)</f>
        <v>#REF!</v>
      </c>
      <c r="J36" s="34" t="str">
        <f t="shared" si="0"/>
        <v>431281******210161</v>
      </c>
      <c r="K36" s="33" t="s">
        <v>659</v>
      </c>
      <c r="L36" s="34" t="s">
        <v>278</v>
      </c>
      <c r="M36" s="34" t="e">
        <f>IF(VLOOKUP(F36,#REF!,5,0)=L36,1,0)</f>
        <v>#REF!</v>
      </c>
      <c r="N36" s="33">
        <v>2</v>
      </c>
      <c r="O36" s="33" t="e">
        <f>IF(VLOOKUP(F36,#REF!,6,0)=N36,1,0)</f>
        <v>#REF!</v>
      </c>
      <c r="P36" s="33" t="s">
        <v>34</v>
      </c>
      <c r="Q36" s="33" t="e">
        <f>IF(VLOOKUP(F36,#REF!,7,0)=P36,1,0)</f>
        <v>#REF!</v>
      </c>
      <c r="R36" s="33">
        <v>202309</v>
      </c>
      <c r="S36" s="34" t="s">
        <v>279</v>
      </c>
      <c r="T36" s="34" t="e">
        <f>IF(VLOOKUP(F36,#REF!,9,0)=S36,1,0)</f>
        <v>#REF!</v>
      </c>
      <c r="U36" s="33" t="s">
        <v>280</v>
      </c>
      <c r="V36" s="33" t="e">
        <f>IF(VLOOKUP(F36,#REF!,10,0)=U36,1,0)</f>
        <v>#REF!</v>
      </c>
      <c r="W36" s="34" t="s">
        <v>281</v>
      </c>
      <c r="X36" s="34" t="e">
        <f>IF(VLOOKUP(F36,#REF!,16,0)=W36,1,0)</f>
        <v>#REF!</v>
      </c>
      <c r="Y36" s="34" t="str">
        <f t="shared" si="1"/>
        <v>81014350******963</v>
      </c>
      <c r="Z36" s="114">
        <v>1500</v>
      </c>
      <c r="AA36" s="33"/>
      <c r="AB36" s="33" t="s">
        <v>280</v>
      </c>
      <c r="AC36" s="34" t="s">
        <v>282</v>
      </c>
      <c r="AD36" s="34" t="str">
        <f t="shared" si="2"/>
        <v>433002******253117</v>
      </c>
      <c r="AE36" s="33">
        <v>14760700200</v>
      </c>
      <c r="AF36" s="33" t="str">
        <f t="shared" si="3"/>
        <v>147******00</v>
      </c>
      <c r="AG36" s="33"/>
    </row>
    <row r="37" s="8" customFormat="1" ht="26" customHeight="1" spans="1:33">
      <c r="A37" s="32" t="s">
        <v>283</v>
      </c>
      <c r="B37" s="33" t="s">
        <v>25</v>
      </c>
      <c r="C37" s="33" t="s">
        <v>26</v>
      </c>
      <c r="D37" s="33" t="s">
        <v>173</v>
      </c>
      <c r="E37" s="34" t="s">
        <v>184</v>
      </c>
      <c r="F37" s="33" t="s">
        <v>284</v>
      </c>
      <c r="G37" s="33" t="s">
        <v>30</v>
      </c>
      <c r="H37" s="34" t="s">
        <v>285</v>
      </c>
      <c r="I37" s="34" t="e">
        <f>IF(VLOOKUP(F37,#REF!,2,0)=H37,1,0)</f>
        <v>#REF!</v>
      </c>
      <c r="J37" s="34" t="str">
        <f t="shared" si="0"/>
        <v>431281******120026</v>
      </c>
      <c r="K37" s="33" t="s">
        <v>659</v>
      </c>
      <c r="L37" s="34" t="s">
        <v>286</v>
      </c>
      <c r="M37" s="34" t="e">
        <f>IF(VLOOKUP(F37,#REF!,5,0)=L37,1,0)</f>
        <v>#REF!</v>
      </c>
      <c r="N37" s="33">
        <v>1</v>
      </c>
      <c r="O37" s="33" t="e">
        <f>IF(VLOOKUP(F37,#REF!,6,0)=N37,1,0)</f>
        <v>#REF!</v>
      </c>
      <c r="P37" s="33" t="s">
        <v>61</v>
      </c>
      <c r="Q37" s="33" t="e">
        <f>IF(VLOOKUP(F37,#REF!,7,0)=P37,1,0)</f>
        <v>#REF!</v>
      </c>
      <c r="R37" s="33">
        <v>202409</v>
      </c>
      <c r="S37" s="34" t="s">
        <v>287</v>
      </c>
      <c r="T37" s="34" t="e">
        <f>IF(VLOOKUP(F37,#REF!,9,0)=S37,1,0)</f>
        <v>#REF!</v>
      </c>
      <c r="U37" s="33" t="s">
        <v>229</v>
      </c>
      <c r="V37" s="33" t="e">
        <f>IF(VLOOKUP(F37,#REF!,10,0)=U37,1,0)</f>
        <v>#REF!</v>
      </c>
      <c r="W37" s="34" t="s">
        <v>230</v>
      </c>
      <c r="X37" s="34" t="e">
        <f>IF(VLOOKUP(F37,#REF!,16,0)=W37,1,0)</f>
        <v>#REF!</v>
      </c>
      <c r="Y37" s="34" t="str">
        <f t="shared" si="1"/>
        <v>81014350******682</v>
      </c>
      <c r="Z37" s="114">
        <v>1500</v>
      </c>
      <c r="AA37" s="33"/>
      <c r="AB37" s="33" t="s">
        <v>229</v>
      </c>
      <c r="AC37" s="34" t="s">
        <v>231</v>
      </c>
      <c r="AD37" s="34" t="str">
        <f t="shared" si="2"/>
        <v>431281******15701X</v>
      </c>
      <c r="AE37" s="33">
        <v>19891914234</v>
      </c>
      <c r="AF37" s="33" t="str">
        <f t="shared" si="3"/>
        <v>198******34</v>
      </c>
      <c r="AG37" s="33"/>
    </row>
    <row r="38" s="8" customFormat="1" ht="26" customHeight="1" spans="1:33">
      <c r="A38" s="32" t="s">
        <v>288</v>
      </c>
      <c r="B38" s="33" t="s">
        <v>25</v>
      </c>
      <c r="C38" s="33" t="s">
        <v>26</v>
      </c>
      <c r="D38" s="33" t="s">
        <v>173</v>
      </c>
      <c r="E38" s="34" t="s">
        <v>184</v>
      </c>
      <c r="F38" s="33" t="s">
        <v>289</v>
      </c>
      <c r="G38" s="33" t="s">
        <v>30</v>
      </c>
      <c r="H38" s="34" t="s">
        <v>290</v>
      </c>
      <c r="I38" s="34" t="e">
        <f>IF(VLOOKUP(F38,#REF!,2,0)=H38,1,0)</f>
        <v>#REF!</v>
      </c>
      <c r="J38" s="34" t="str">
        <f t="shared" si="0"/>
        <v>431281******250086</v>
      </c>
      <c r="K38" s="33" t="s">
        <v>659</v>
      </c>
      <c r="L38" s="34" t="s">
        <v>60</v>
      </c>
      <c r="M38" s="34" t="e">
        <f>IF(VLOOKUP(F38,#REF!,5,0)=L38,1,0)</f>
        <v>#REF!</v>
      </c>
      <c r="N38" s="33">
        <v>1</v>
      </c>
      <c r="O38" s="33" t="e">
        <f>IF(VLOOKUP(F38,#REF!,6,0)=N38,1,0)</f>
        <v>#REF!</v>
      </c>
      <c r="P38" s="33" t="s">
        <v>61</v>
      </c>
      <c r="Q38" s="33" t="e">
        <f>IF(VLOOKUP(F38,#REF!,7,0)=P38,1,0)</f>
        <v>#REF!</v>
      </c>
      <c r="R38" s="33">
        <v>202409</v>
      </c>
      <c r="S38" s="34" t="s">
        <v>111</v>
      </c>
      <c r="T38" s="34" t="e">
        <f>IF(VLOOKUP(F38,#REF!,9,0)=S38,1,0)</f>
        <v>#REF!</v>
      </c>
      <c r="U38" s="33" t="s">
        <v>206</v>
      </c>
      <c r="V38" s="33" t="e">
        <f>IF(VLOOKUP(F38,#REF!,10,0)=U38,1,0)</f>
        <v>#REF!</v>
      </c>
      <c r="W38" s="34" t="s">
        <v>207</v>
      </c>
      <c r="X38" s="34" t="e">
        <f>IF(VLOOKUP(F38,#REF!,16,0)=W38,1,0)</f>
        <v>#REF!</v>
      </c>
      <c r="Y38" s="34" t="str">
        <f t="shared" si="1"/>
        <v>81014350******894</v>
      </c>
      <c r="Z38" s="114">
        <v>1500</v>
      </c>
      <c r="AA38" s="33"/>
      <c r="AB38" s="33" t="s">
        <v>206</v>
      </c>
      <c r="AC38" s="34" t="s">
        <v>208</v>
      </c>
      <c r="AD38" s="34" t="str">
        <f t="shared" si="2"/>
        <v>433002******091016</v>
      </c>
      <c r="AE38" s="33">
        <v>18166206896</v>
      </c>
      <c r="AF38" s="33" t="str">
        <f t="shared" si="3"/>
        <v>181******96</v>
      </c>
      <c r="AG38" s="33"/>
    </row>
    <row r="39" s="8" customFormat="1" ht="26" customHeight="1" spans="1:33">
      <c r="A39" s="32" t="s">
        <v>291</v>
      </c>
      <c r="B39" s="33" t="s">
        <v>25</v>
      </c>
      <c r="C39" s="33" t="s">
        <v>26</v>
      </c>
      <c r="D39" s="33" t="s">
        <v>27</v>
      </c>
      <c r="E39" s="34" t="s">
        <v>292</v>
      </c>
      <c r="F39" s="33" t="s">
        <v>293</v>
      </c>
      <c r="G39" s="33" t="s">
        <v>58</v>
      </c>
      <c r="H39" s="149" t="s">
        <v>294</v>
      </c>
      <c r="I39" s="34" t="e">
        <f>IF(VLOOKUP(F39,#REF!,2,0)=H39,1,0)</f>
        <v>#REF!</v>
      </c>
      <c r="J39" s="34" t="str">
        <f t="shared" ref="J39:J70" si="4">REPLACE(H39,7,6,"******")</f>
        <v>431281******210091</v>
      </c>
      <c r="K39" s="33" t="s">
        <v>659</v>
      </c>
      <c r="L39" s="34" t="s">
        <v>103</v>
      </c>
      <c r="M39" s="34" t="e">
        <f>IF(VLOOKUP(F39,#REF!,5,0)=L39,1,0)</f>
        <v>#REF!</v>
      </c>
      <c r="N39" s="33">
        <v>2</v>
      </c>
      <c r="O39" s="33" t="e">
        <f>IF(VLOOKUP(F39,#REF!,6,0)=N39,1,0)</f>
        <v>#REF!</v>
      </c>
      <c r="P39" s="33" t="s">
        <v>34</v>
      </c>
      <c r="Q39" s="33" t="e">
        <f>IF(VLOOKUP(F39,#REF!,7,0)=P39,1,0)</f>
        <v>#REF!</v>
      </c>
      <c r="R39" s="33">
        <v>202309</v>
      </c>
      <c r="S39" s="34" t="s">
        <v>295</v>
      </c>
      <c r="T39" s="34" t="e">
        <f>IF(VLOOKUP(F39,#REF!,9,0)=S39,1,0)</f>
        <v>#REF!</v>
      </c>
      <c r="U39" s="33" t="s">
        <v>296</v>
      </c>
      <c r="V39" s="33" t="e">
        <f>IF(VLOOKUP(F39,#REF!,10,0)=U39,1,0)</f>
        <v>#REF!</v>
      </c>
      <c r="W39" s="34" t="s">
        <v>297</v>
      </c>
      <c r="X39" s="34" t="e">
        <f>IF(VLOOKUP(F39,#REF!,16,0)=W39,1,0)</f>
        <v>#REF!</v>
      </c>
      <c r="Y39" s="34" t="str">
        <f t="shared" ref="Y39:Y70" si="5">REPLACE(W39,9,6,"******")</f>
        <v>81014350******018</v>
      </c>
      <c r="Z39" s="114">
        <v>1500</v>
      </c>
      <c r="AA39" s="33"/>
      <c r="AB39" s="33" t="s">
        <v>296</v>
      </c>
      <c r="AC39" s="149" t="s">
        <v>298</v>
      </c>
      <c r="AD39" s="34" t="str">
        <f t="shared" ref="AD39:AD70" si="6">REPLACE(AC39,7,6,"******")</f>
        <v>433002******153118</v>
      </c>
      <c r="AE39" s="33" t="s">
        <v>299</v>
      </c>
      <c r="AF39" s="33" t="str">
        <f t="shared" ref="AF39:AF70" si="7">REPLACE(AE39,4,6,"******")</f>
        <v>185******10</v>
      </c>
      <c r="AG39" s="33"/>
    </row>
    <row r="40" s="8" customFormat="1" ht="26" customHeight="1" spans="1:33">
      <c r="A40" s="32" t="s">
        <v>300</v>
      </c>
      <c r="B40" s="33" t="s">
        <v>25</v>
      </c>
      <c r="C40" s="33" t="s">
        <v>26</v>
      </c>
      <c r="D40" s="33" t="s">
        <v>27</v>
      </c>
      <c r="E40" s="34" t="s">
        <v>301</v>
      </c>
      <c r="F40" s="33" t="s">
        <v>302</v>
      </c>
      <c r="G40" s="33" t="s">
        <v>30</v>
      </c>
      <c r="H40" s="149" t="s">
        <v>303</v>
      </c>
      <c r="I40" s="34" t="e">
        <f>IF(VLOOKUP(F40,#REF!,2,0)=H40,1,0)</f>
        <v>#REF!</v>
      </c>
      <c r="J40" s="34" t="str">
        <f t="shared" si="4"/>
        <v>431281******230084</v>
      </c>
      <c r="K40" s="33" t="s">
        <v>659</v>
      </c>
      <c r="L40" s="34" t="s">
        <v>60</v>
      </c>
      <c r="M40" s="34" t="e">
        <f>IF(VLOOKUP(F40,#REF!,5,0)=L40,1,0)</f>
        <v>#REF!</v>
      </c>
      <c r="N40" s="33">
        <v>3</v>
      </c>
      <c r="O40" s="33" t="e">
        <f>IF(VLOOKUP(F40,#REF!,6,0)=N40,1,0)</f>
        <v>#REF!</v>
      </c>
      <c r="P40" s="33" t="s">
        <v>61</v>
      </c>
      <c r="Q40" s="33" t="e">
        <f>IF(VLOOKUP(F40,#REF!,7,0)=P40,1,0)</f>
        <v>#REF!</v>
      </c>
      <c r="R40" s="33">
        <v>202209</v>
      </c>
      <c r="S40" s="34" t="s">
        <v>171</v>
      </c>
      <c r="T40" s="34" t="e">
        <f>IF(VLOOKUP(F40,#REF!,9,0)=S40,1,0)</f>
        <v>#REF!</v>
      </c>
      <c r="U40" s="33" t="s">
        <v>304</v>
      </c>
      <c r="V40" s="33" t="e">
        <f>IF(VLOOKUP(F40,#REF!,10,0)=U40,1,0)</f>
        <v>#REF!</v>
      </c>
      <c r="W40" s="34" t="s">
        <v>305</v>
      </c>
      <c r="X40" s="34" t="e">
        <f>IF(VLOOKUP(F40,#REF!,16,0)=W40,1,0)</f>
        <v>#REF!</v>
      </c>
      <c r="Y40" s="34" t="str">
        <f t="shared" si="5"/>
        <v>81014350******143</v>
      </c>
      <c r="Z40" s="114">
        <v>1500</v>
      </c>
      <c r="AA40" s="33"/>
      <c r="AB40" s="33" t="s">
        <v>304</v>
      </c>
      <c r="AC40" s="149" t="s">
        <v>306</v>
      </c>
      <c r="AD40" s="34" t="str">
        <f t="shared" si="6"/>
        <v>433002******011016</v>
      </c>
      <c r="AE40" s="33">
        <v>15274515212</v>
      </c>
      <c r="AF40" s="33" t="str">
        <f t="shared" si="7"/>
        <v>152******12</v>
      </c>
      <c r="AG40" s="33"/>
    </row>
    <row r="41" s="8" customFormat="1" ht="26" customHeight="1" spans="1:33">
      <c r="A41" s="32" t="s">
        <v>307</v>
      </c>
      <c r="B41" s="33" t="s">
        <v>25</v>
      </c>
      <c r="C41" s="33" t="s">
        <v>26</v>
      </c>
      <c r="D41" s="33" t="s">
        <v>27</v>
      </c>
      <c r="E41" s="34" t="s">
        <v>301</v>
      </c>
      <c r="F41" s="33" t="s">
        <v>308</v>
      </c>
      <c r="G41" s="33" t="s">
        <v>30</v>
      </c>
      <c r="H41" s="149" t="s">
        <v>309</v>
      </c>
      <c r="I41" s="33" t="s">
        <v>32</v>
      </c>
      <c r="J41" s="34" t="str">
        <f t="shared" si="4"/>
        <v>431281******050063</v>
      </c>
      <c r="K41" s="33" t="s">
        <v>659</v>
      </c>
      <c r="L41" s="112" t="s">
        <v>665</v>
      </c>
      <c r="M41" s="33">
        <v>3</v>
      </c>
      <c r="N41" s="8">
        <v>3</v>
      </c>
      <c r="O41" s="33">
        <v>202209</v>
      </c>
      <c r="P41" s="112" t="s">
        <v>34</v>
      </c>
      <c r="Q41" s="33" t="s">
        <v>311</v>
      </c>
      <c r="R41" s="8">
        <v>202209</v>
      </c>
      <c r="S41" s="34" t="s">
        <v>220</v>
      </c>
      <c r="T41" s="112"/>
      <c r="U41" s="33" t="s">
        <v>311</v>
      </c>
      <c r="V41" s="149" t="s">
        <v>313</v>
      </c>
      <c r="W41" s="149" t="s">
        <v>312</v>
      </c>
      <c r="X41" s="112"/>
      <c r="Y41" s="34" t="str">
        <f t="shared" si="5"/>
        <v>81014350******198</v>
      </c>
      <c r="Z41" s="112">
        <v>1500</v>
      </c>
      <c r="AA41" s="112"/>
      <c r="AB41" s="33" t="s">
        <v>311</v>
      </c>
      <c r="AC41" s="149" t="s">
        <v>313</v>
      </c>
      <c r="AD41" s="34" t="str">
        <f t="shared" si="6"/>
        <v>431281******057014</v>
      </c>
      <c r="AE41" s="112">
        <v>13874469466</v>
      </c>
      <c r="AF41" s="33" t="str">
        <f t="shared" si="7"/>
        <v>138******66</v>
      </c>
      <c r="AG41" s="112"/>
    </row>
    <row r="42" s="8" customFormat="1" ht="26" customHeight="1" spans="1:33">
      <c r="A42" s="32" t="s">
        <v>314</v>
      </c>
      <c r="B42" s="33" t="s">
        <v>25</v>
      </c>
      <c r="C42" s="33" t="s">
        <v>26</v>
      </c>
      <c r="D42" s="33" t="s">
        <v>27</v>
      </c>
      <c r="E42" s="34" t="s">
        <v>315</v>
      </c>
      <c r="F42" s="33" t="s">
        <v>316</v>
      </c>
      <c r="G42" s="33" t="s">
        <v>30</v>
      </c>
      <c r="H42" s="149" t="s">
        <v>317</v>
      </c>
      <c r="I42" s="34" t="e">
        <f>IF(VLOOKUP(F42,#REF!,2,0)=H42,1,0)</f>
        <v>#REF!</v>
      </c>
      <c r="J42" s="34" t="str">
        <f t="shared" si="4"/>
        <v>431281******160123</v>
      </c>
      <c r="K42" s="33" t="s">
        <v>659</v>
      </c>
      <c r="L42" s="34" t="s">
        <v>318</v>
      </c>
      <c r="M42" s="34" t="e">
        <f>IF(VLOOKUP(F42,#REF!,5,0)=L42,1,0)</f>
        <v>#REF!</v>
      </c>
      <c r="N42" s="33" t="s">
        <v>319</v>
      </c>
      <c r="O42" s="33" t="e">
        <f>IF(VLOOKUP(F42,#REF!,6,0)=N42,1,0)</f>
        <v>#REF!</v>
      </c>
      <c r="P42" s="33" t="s">
        <v>61</v>
      </c>
      <c r="Q42" s="33" t="e">
        <f>IF(VLOOKUP(F42,#REF!,7,0)=P42,1,0)</f>
        <v>#REF!</v>
      </c>
      <c r="R42" s="33">
        <v>202409</v>
      </c>
      <c r="S42" s="34" t="s">
        <v>320</v>
      </c>
      <c r="T42" s="34" t="e">
        <f>IF(VLOOKUP(F42,#REF!,9,0)=S42,1,0)</f>
        <v>#REF!</v>
      </c>
      <c r="U42" s="33" t="s">
        <v>321</v>
      </c>
      <c r="V42" s="33" t="e">
        <f>IF(VLOOKUP(F42,#REF!,10,0)=U42,1,0)</f>
        <v>#REF!</v>
      </c>
      <c r="W42" s="34" t="s">
        <v>322</v>
      </c>
      <c r="X42" s="34" t="e">
        <f>IF(VLOOKUP(F42,#REF!,16,0)=W42,1,0)</f>
        <v>#REF!</v>
      </c>
      <c r="Y42" s="34" t="str">
        <f t="shared" si="5"/>
        <v>81014350******571</v>
      </c>
      <c r="Z42" s="114">
        <v>1500</v>
      </c>
      <c r="AA42" s="33"/>
      <c r="AB42" s="33" t="s">
        <v>321</v>
      </c>
      <c r="AC42" s="149" t="s">
        <v>323</v>
      </c>
      <c r="AD42" s="34" t="str">
        <f t="shared" si="6"/>
        <v>433002******210812</v>
      </c>
      <c r="AE42" s="33" t="s">
        <v>324</v>
      </c>
      <c r="AF42" s="33" t="str">
        <f t="shared" si="7"/>
        <v>139******40</v>
      </c>
      <c r="AG42" s="33"/>
    </row>
    <row r="43" s="5" customFormat="1" ht="26" customHeight="1" spans="1:33">
      <c r="A43" s="32" t="s">
        <v>325</v>
      </c>
      <c r="B43" s="33" t="s">
        <v>25</v>
      </c>
      <c r="C43" s="33" t="s">
        <v>26</v>
      </c>
      <c r="D43" s="33" t="s">
        <v>27</v>
      </c>
      <c r="E43" s="34" t="s">
        <v>326</v>
      </c>
      <c r="F43" s="33" t="s">
        <v>327</v>
      </c>
      <c r="G43" s="33" t="s">
        <v>58</v>
      </c>
      <c r="H43" s="34" t="s">
        <v>328</v>
      </c>
      <c r="I43" s="34" t="e">
        <f>IF(VLOOKUP(F43,#REF!,2,0)=H43,1,0)</f>
        <v>#REF!</v>
      </c>
      <c r="J43" s="34" t="str">
        <f t="shared" si="4"/>
        <v>431281******13003X</v>
      </c>
      <c r="K43" s="33" t="s">
        <v>659</v>
      </c>
      <c r="L43" s="34" t="s">
        <v>329</v>
      </c>
      <c r="M43" s="34" t="e">
        <f>IF(VLOOKUP(F43,#REF!,5,0)=L43,1,0)</f>
        <v>#REF!</v>
      </c>
      <c r="N43" s="33">
        <v>1</v>
      </c>
      <c r="O43" s="33" t="e">
        <f>IF(VLOOKUP(F43,#REF!,6,0)=N43,1,0)</f>
        <v>#REF!</v>
      </c>
      <c r="P43" s="33" t="s">
        <v>330</v>
      </c>
      <c r="Q43" s="33" t="e">
        <f>IF(VLOOKUP(F43,#REF!,7,0)=P43,1,0)</f>
        <v>#REF!</v>
      </c>
      <c r="R43" s="33">
        <v>202409</v>
      </c>
      <c r="S43" s="34" t="s">
        <v>331</v>
      </c>
      <c r="T43" s="34" t="e">
        <f>IF(VLOOKUP(F43,#REF!,9,0)=S43,1,0)</f>
        <v>#REF!</v>
      </c>
      <c r="U43" s="33" t="s">
        <v>332</v>
      </c>
      <c r="V43" s="33" t="e">
        <f>IF(VLOOKUP(F43,#REF!,10,0)=U43,1,0)</f>
        <v>#REF!</v>
      </c>
      <c r="W43" s="149" t="s">
        <v>333</v>
      </c>
      <c r="X43" s="34" t="e">
        <f>IF(VLOOKUP(F43,#REF!,16,0)=W43,1,0)</f>
        <v>#REF!</v>
      </c>
      <c r="Y43" s="34" t="str">
        <f t="shared" si="5"/>
        <v>81014350******354</v>
      </c>
      <c r="Z43" s="114">
        <v>1500</v>
      </c>
      <c r="AA43" s="33"/>
      <c r="AB43" s="33" t="s">
        <v>332</v>
      </c>
      <c r="AC43" s="149" t="s">
        <v>334</v>
      </c>
      <c r="AD43" s="34" t="str">
        <f t="shared" si="6"/>
        <v>433002******291019</v>
      </c>
      <c r="AE43" s="33">
        <v>14760700182</v>
      </c>
      <c r="AF43" s="33" t="str">
        <f t="shared" si="7"/>
        <v>147******82</v>
      </c>
      <c r="AG43" s="33"/>
    </row>
    <row r="44" s="9" customFormat="1" ht="26" customHeight="1" spans="1:33">
      <c r="A44" s="32" t="s">
        <v>335</v>
      </c>
      <c r="B44" s="33" t="s">
        <v>25</v>
      </c>
      <c r="C44" s="33" t="s">
        <v>26</v>
      </c>
      <c r="D44" s="33" t="s">
        <v>27</v>
      </c>
      <c r="E44" s="34" t="s">
        <v>336</v>
      </c>
      <c r="F44" s="33" t="s">
        <v>337</v>
      </c>
      <c r="G44" s="33" t="s">
        <v>58</v>
      </c>
      <c r="H44" s="149" t="s">
        <v>338</v>
      </c>
      <c r="I44" s="34" t="e">
        <f>IF(VLOOKUP(F44,#REF!,2,0)=H44,1,0)</f>
        <v>#REF!</v>
      </c>
      <c r="J44" s="34" t="str">
        <f t="shared" si="4"/>
        <v>431281******280136</v>
      </c>
      <c r="K44" s="33" t="s">
        <v>659</v>
      </c>
      <c r="L44" s="34" t="s">
        <v>339</v>
      </c>
      <c r="M44" s="34" t="e">
        <f>IF(VLOOKUP(F44,#REF!,5,0)=L44,1,0)</f>
        <v>#REF!</v>
      </c>
      <c r="N44" s="33">
        <v>2</v>
      </c>
      <c r="O44" s="33" t="e">
        <f>IF(VLOOKUP(F44,#REF!,6,0)=N44,1,0)</f>
        <v>#REF!</v>
      </c>
      <c r="P44" s="33" t="s">
        <v>34</v>
      </c>
      <c r="Q44" s="33" t="e">
        <f>IF(VLOOKUP(F44,#REF!,7,0)=P44,1,0)</f>
        <v>#REF!</v>
      </c>
      <c r="R44" s="33">
        <v>202309</v>
      </c>
      <c r="S44" s="34" t="s">
        <v>340</v>
      </c>
      <c r="T44" s="34" t="e">
        <f>IF(VLOOKUP(F44,#REF!,9,0)=S44,1,0)</f>
        <v>#REF!</v>
      </c>
      <c r="U44" s="33" t="s">
        <v>341</v>
      </c>
      <c r="V44" s="33" t="e">
        <f>IF(VLOOKUP(F44,#REF!,10,0)=U44,1,0)</f>
        <v>#REF!</v>
      </c>
      <c r="W44" s="149" t="s">
        <v>342</v>
      </c>
      <c r="X44" s="34" t="e">
        <f>IF(VLOOKUP(F44,#REF!,16,0)=W44,1,0)</f>
        <v>#REF!</v>
      </c>
      <c r="Y44" s="34" t="str">
        <f t="shared" si="5"/>
        <v>81014350******956</v>
      </c>
      <c r="Z44" s="114">
        <v>1500</v>
      </c>
      <c r="AA44" s="33"/>
      <c r="AB44" s="33" t="s">
        <v>341</v>
      </c>
      <c r="AC44" s="149" t="s">
        <v>343</v>
      </c>
      <c r="AD44" s="34" t="str">
        <f t="shared" si="6"/>
        <v>433002******290819</v>
      </c>
      <c r="AE44" s="33">
        <v>13034855626</v>
      </c>
      <c r="AF44" s="33" t="str">
        <f t="shared" si="7"/>
        <v>130******26</v>
      </c>
      <c r="AG44" s="33"/>
    </row>
    <row r="45" s="9" customFormat="1" ht="26" customHeight="1" spans="1:33">
      <c r="A45" s="32" t="s">
        <v>344</v>
      </c>
      <c r="B45" s="33" t="s">
        <v>25</v>
      </c>
      <c r="C45" s="33" t="s">
        <v>26</v>
      </c>
      <c r="D45" s="33" t="s">
        <v>27</v>
      </c>
      <c r="E45" s="34" t="s">
        <v>345</v>
      </c>
      <c r="F45" s="33" t="s">
        <v>346</v>
      </c>
      <c r="G45" s="33" t="s">
        <v>58</v>
      </c>
      <c r="H45" s="34" t="s">
        <v>347</v>
      </c>
      <c r="I45" s="34" t="e">
        <f>IF(VLOOKUP(F45,#REF!,2,0)=H45,1,0)</f>
        <v>#REF!</v>
      </c>
      <c r="J45" s="34" t="str">
        <f t="shared" si="4"/>
        <v>431281******15125X</v>
      </c>
      <c r="K45" s="33" t="s">
        <v>659</v>
      </c>
      <c r="L45" s="34" t="s">
        <v>348</v>
      </c>
      <c r="M45" s="34" t="e">
        <f>IF(VLOOKUP(F45,#REF!,5,0)=L45,1,0)</f>
        <v>#REF!</v>
      </c>
      <c r="N45" s="33">
        <v>3</v>
      </c>
      <c r="O45" s="33" t="e">
        <f>IF(VLOOKUP(F45,#REF!,6,0)=N45,1,0)</f>
        <v>#REF!</v>
      </c>
      <c r="P45" s="33" t="s">
        <v>34</v>
      </c>
      <c r="Q45" s="33" t="e">
        <f>IF(VLOOKUP(F45,#REF!,7,0)=P45,1,0)</f>
        <v>#REF!</v>
      </c>
      <c r="R45" s="33">
        <v>202209</v>
      </c>
      <c r="S45" s="34" t="s">
        <v>349</v>
      </c>
      <c r="T45" s="34" t="e">
        <f>IF(VLOOKUP(F45,#REF!,9,0)=S45,1,0)</f>
        <v>#REF!</v>
      </c>
      <c r="U45" s="33" t="s">
        <v>350</v>
      </c>
      <c r="V45" s="33" t="e">
        <f>IF(VLOOKUP(F45,#REF!,10,0)=U45,1,0)</f>
        <v>#REF!</v>
      </c>
      <c r="W45" s="149" t="s">
        <v>351</v>
      </c>
      <c r="X45" s="34" t="e">
        <f>IF(VLOOKUP(F45,#REF!,16,0)=W45,1,0)</f>
        <v>#REF!</v>
      </c>
      <c r="Y45" s="34" t="str">
        <f t="shared" si="5"/>
        <v>81014350******249</v>
      </c>
      <c r="Z45" s="114">
        <v>1500</v>
      </c>
      <c r="AA45" s="33"/>
      <c r="AB45" s="33" t="s">
        <v>350</v>
      </c>
      <c r="AC45" s="149" t="s">
        <v>352</v>
      </c>
      <c r="AD45" s="34" t="str">
        <f t="shared" si="6"/>
        <v>433002******132817</v>
      </c>
      <c r="AE45" s="33">
        <v>18390358135</v>
      </c>
      <c r="AF45" s="33" t="str">
        <f t="shared" si="7"/>
        <v>183******35</v>
      </c>
      <c r="AG45" s="33"/>
    </row>
    <row r="46" s="9" customFormat="1" ht="26" customHeight="1" spans="1:33">
      <c r="A46" s="32" t="s">
        <v>353</v>
      </c>
      <c r="B46" s="33" t="s">
        <v>25</v>
      </c>
      <c r="C46" s="33" t="s">
        <v>26</v>
      </c>
      <c r="D46" s="33" t="s">
        <v>27</v>
      </c>
      <c r="E46" s="34" t="s">
        <v>354</v>
      </c>
      <c r="F46" s="33" t="s">
        <v>355</v>
      </c>
      <c r="G46" s="33" t="s">
        <v>58</v>
      </c>
      <c r="H46" s="149" t="s">
        <v>356</v>
      </c>
      <c r="I46" s="34" t="e">
        <f>IF(VLOOKUP(F46,#REF!,2,0)=H46,1,0)</f>
        <v>#REF!</v>
      </c>
      <c r="J46" s="34" t="str">
        <f t="shared" si="4"/>
        <v>431281******250158</v>
      </c>
      <c r="K46" s="33" t="s">
        <v>659</v>
      </c>
      <c r="L46" s="34" t="s">
        <v>60</v>
      </c>
      <c r="M46" s="34" t="e">
        <f>IF(VLOOKUP(F46,#REF!,5,0)=L46,1,0)</f>
        <v>#REF!</v>
      </c>
      <c r="N46" s="33">
        <v>3</v>
      </c>
      <c r="O46" s="33" t="e">
        <f>IF(VLOOKUP(F46,#REF!,6,0)=N46,1,0)</f>
        <v>#REF!</v>
      </c>
      <c r="P46" s="33" t="s">
        <v>61</v>
      </c>
      <c r="Q46" s="33" t="e">
        <f>IF(VLOOKUP(F46,#REF!,7,0)=P46,1,0)</f>
        <v>#REF!</v>
      </c>
      <c r="R46" s="33">
        <v>202209</v>
      </c>
      <c r="S46" s="34" t="s">
        <v>62</v>
      </c>
      <c r="T46" s="34" t="e">
        <f>IF(VLOOKUP(F46,#REF!,9,0)=S46,1,0)</f>
        <v>#REF!</v>
      </c>
      <c r="U46" s="33" t="s">
        <v>357</v>
      </c>
      <c r="V46" s="33" t="e">
        <f>IF(VLOOKUP(F46,#REF!,10,0)=U46,1,0)</f>
        <v>#REF!</v>
      </c>
      <c r="W46" s="149" t="s">
        <v>358</v>
      </c>
      <c r="X46" s="34" t="e">
        <f>IF(VLOOKUP(F46,#REF!,16,0)=W46,1,0)</f>
        <v>#REF!</v>
      </c>
      <c r="Y46" s="34" t="str">
        <f t="shared" si="5"/>
        <v>81014350******261</v>
      </c>
      <c r="Z46" s="114">
        <v>1500</v>
      </c>
      <c r="AA46" s="33"/>
      <c r="AB46" s="33" t="s">
        <v>357</v>
      </c>
      <c r="AC46" s="149" t="s">
        <v>359</v>
      </c>
      <c r="AD46" s="34" t="str">
        <f t="shared" si="6"/>
        <v>433002******292918</v>
      </c>
      <c r="AE46" s="33">
        <v>18774572896</v>
      </c>
      <c r="AF46" s="33" t="str">
        <f t="shared" si="7"/>
        <v>187******96</v>
      </c>
      <c r="AG46" s="33"/>
    </row>
    <row r="47" s="9" customFormat="1" ht="26" customHeight="1" spans="1:33">
      <c r="A47" s="32" t="s">
        <v>360</v>
      </c>
      <c r="B47" s="33" t="s">
        <v>25</v>
      </c>
      <c r="C47" s="33" t="s">
        <v>26</v>
      </c>
      <c r="D47" s="33" t="s">
        <v>27</v>
      </c>
      <c r="E47" s="34" t="s">
        <v>354</v>
      </c>
      <c r="F47" s="33" t="s">
        <v>361</v>
      </c>
      <c r="G47" s="33" t="s">
        <v>30</v>
      </c>
      <c r="H47" s="149" t="s">
        <v>362</v>
      </c>
      <c r="I47" s="34" t="e">
        <f>IF(VLOOKUP(F47,#REF!,2,0)=H47,1,0)</f>
        <v>#REF!</v>
      </c>
      <c r="J47" s="34" t="str">
        <f t="shared" si="4"/>
        <v>431281******280085</v>
      </c>
      <c r="K47" s="33" t="s">
        <v>659</v>
      </c>
      <c r="L47" s="34" t="s">
        <v>363</v>
      </c>
      <c r="M47" s="34" t="e">
        <f>IF(VLOOKUP(F47,#REF!,5,0)=L47,1,0)</f>
        <v>#REF!</v>
      </c>
      <c r="N47" s="33">
        <v>3</v>
      </c>
      <c r="O47" s="33" t="e">
        <f>IF(VLOOKUP(F47,#REF!,6,0)=N47,1,0)</f>
        <v>#REF!</v>
      </c>
      <c r="P47" s="33" t="s">
        <v>34</v>
      </c>
      <c r="Q47" s="33" t="e">
        <f>IF(VLOOKUP(F47,#REF!,7,0)=P47,1,0)</f>
        <v>#REF!</v>
      </c>
      <c r="R47" s="33">
        <v>202209</v>
      </c>
      <c r="S47" s="34" t="s">
        <v>364</v>
      </c>
      <c r="T47" s="34" t="e">
        <f>IF(VLOOKUP(F47,#REF!,9,0)=S47,1,0)</f>
        <v>#REF!</v>
      </c>
      <c r="U47" s="33" t="s">
        <v>666</v>
      </c>
      <c r="V47" s="33" t="e">
        <f>IF(VLOOKUP(F47,#REF!,10,0)=U47,1,0)</f>
        <v>#REF!</v>
      </c>
      <c r="W47" s="149" t="s">
        <v>667</v>
      </c>
      <c r="X47" s="34" t="e">
        <f>IF(VLOOKUP(F47,#REF!,16,0)=W47,1,0)</f>
        <v>#REF!</v>
      </c>
      <c r="Y47" s="34" t="str">
        <f t="shared" si="5"/>
        <v>81014350******949</v>
      </c>
      <c r="Z47" s="114">
        <v>1500</v>
      </c>
      <c r="AA47" s="33"/>
      <c r="AB47" s="33" t="s">
        <v>666</v>
      </c>
      <c r="AC47" s="149" t="s">
        <v>668</v>
      </c>
      <c r="AD47" s="34" t="str">
        <f t="shared" si="6"/>
        <v>433002******160829</v>
      </c>
      <c r="AE47" s="33" t="s">
        <v>368</v>
      </c>
      <c r="AF47" s="33" t="str">
        <f t="shared" si="7"/>
        <v>177******80</v>
      </c>
      <c r="AG47" s="33"/>
    </row>
    <row r="48" s="9" customFormat="1" ht="26" customHeight="1" spans="1:33">
      <c r="A48" s="32" t="s">
        <v>369</v>
      </c>
      <c r="B48" s="33" t="s">
        <v>25</v>
      </c>
      <c r="C48" s="33" t="s">
        <v>26</v>
      </c>
      <c r="D48" s="33" t="s">
        <v>27</v>
      </c>
      <c r="E48" s="34" t="s">
        <v>354</v>
      </c>
      <c r="F48" s="33" t="s">
        <v>370</v>
      </c>
      <c r="G48" s="33" t="s">
        <v>58</v>
      </c>
      <c r="H48" s="34" t="s">
        <v>371</v>
      </c>
      <c r="I48" s="34" t="e">
        <f>IF(VLOOKUP(F48,#REF!,2,0)=H48,1,0)</f>
        <v>#REF!</v>
      </c>
      <c r="J48" s="34" t="str">
        <f t="shared" si="4"/>
        <v>431281******160090</v>
      </c>
      <c r="K48" s="33" t="s">
        <v>659</v>
      </c>
      <c r="L48" s="34" t="s">
        <v>60</v>
      </c>
      <c r="M48" s="34" t="e">
        <f>IF(VLOOKUP(F48,#REF!,5,0)=L48,1,0)</f>
        <v>#REF!</v>
      </c>
      <c r="N48" s="33">
        <v>3</v>
      </c>
      <c r="O48" s="33" t="e">
        <f>IF(VLOOKUP(F48,#REF!,6,0)=N48,1,0)</f>
        <v>#REF!</v>
      </c>
      <c r="P48" s="33" t="s">
        <v>61</v>
      </c>
      <c r="Q48" s="33" t="e">
        <f>IF(VLOOKUP(F48,#REF!,7,0)=P48,1,0)</f>
        <v>#REF!</v>
      </c>
      <c r="R48" s="33">
        <v>202209</v>
      </c>
      <c r="S48" s="34" t="s">
        <v>70</v>
      </c>
      <c r="T48" s="34" t="e">
        <f>IF(VLOOKUP(F48,#REF!,9,0)=S48,1,0)</f>
        <v>#REF!</v>
      </c>
      <c r="U48" s="33" t="s">
        <v>370</v>
      </c>
      <c r="V48" s="33" t="e">
        <f>IF(VLOOKUP(F48,#REF!,10,0)=U48,1,0)</f>
        <v>#REF!</v>
      </c>
      <c r="W48" s="149" t="s">
        <v>669</v>
      </c>
      <c r="X48" s="34" t="e">
        <f>IF(VLOOKUP(F48,#REF!,16,0)=W48,1,0)</f>
        <v>#REF!</v>
      </c>
      <c r="Y48" s="34" t="str">
        <f t="shared" si="5"/>
        <v>81014350******775</v>
      </c>
      <c r="Z48" s="114">
        <v>1500</v>
      </c>
      <c r="AA48" s="33"/>
      <c r="AB48" s="33" t="s">
        <v>372</v>
      </c>
      <c r="AC48" s="34" t="s">
        <v>374</v>
      </c>
      <c r="AD48" s="34" t="str">
        <f t="shared" si="6"/>
        <v>433002******300819</v>
      </c>
      <c r="AE48" s="33">
        <v>18390327796</v>
      </c>
      <c r="AF48" s="33" t="str">
        <f t="shared" si="7"/>
        <v>183******96</v>
      </c>
      <c r="AG48" s="33" t="s">
        <v>660</v>
      </c>
    </row>
    <row r="49" s="9" customFormat="1" ht="26" customHeight="1" spans="1:33">
      <c r="A49" s="32" t="s">
        <v>375</v>
      </c>
      <c r="B49" s="33" t="s">
        <v>25</v>
      </c>
      <c r="C49" s="33" t="s">
        <v>26</v>
      </c>
      <c r="D49" s="33" t="s">
        <v>27</v>
      </c>
      <c r="E49" s="34" t="s">
        <v>354</v>
      </c>
      <c r="F49" s="33" t="s">
        <v>376</v>
      </c>
      <c r="G49" s="33" t="s">
        <v>58</v>
      </c>
      <c r="H49" s="149" t="s">
        <v>377</v>
      </c>
      <c r="I49" s="34" t="e">
        <f>IF(VLOOKUP(F49,#REF!,2,0)=H49,1,0)</f>
        <v>#REF!</v>
      </c>
      <c r="J49" s="34" t="str">
        <f t="shared" si="4"/>
        <v>431281******140037</v>
      </c>
      <c r="K49" s="33" t="s">
        <v>659</v>
      </c>
      <c r="L49" s="34" t="s">
        <v>60</v>
      </c>
      <c r="M49" s="34" t="e">
        <f>IF(VLOOKUP(F49,#REF!,5,0)=L49,1,0)</f>
        <v>#REF!</v>
      </c>
      <c r="N49" s="33">
        <v>2</v>
      </c>
      <c r="O49" s="33" t="e">
        <f>IF(VLOOKUP(F49,#REF!,6,0)=N49,1,0)</f>
        <v>#REF!</v>
      </c>
      <c r="P49" s="33" t="s">
        <v>61</v>
      </c>
      <c r="Q49" s="33" t="e">
        <f>IF(VLOOKUP(F49,#REF!,7,0)=P49,1,0)</f>
        <v>#REF!</v>
      </c>
      <c r="R49" s="33">
        <v>202309</v>
      </c>
      <c r="S49" s="34" t="s">
        <v>171</v>
      </c>
      <c r="T49" s="34" t="e">
        <f>IF(VLOOKUP(F49,#REF!,9,0)=S49,1,0)</f>
        <v>#REF!</v>
      </c>
      <c r="U49" s="33" t="s">
        <v>378</v>
      </c>
      <c r="V49" s="33" t="e">
        <f>IF(VLOOKUP(F49,#REF!,10,0)=U49,1,0)</f>
        <v>#REF!</v>
      </c>
      <c r="W49" s="149" t="s">
        <v>379</v>
      </c>
      <c r="X49" s="34" t="e">
        <f>IF(VLOOKUP(F49,#REF!,16,0)=W49,1,0)</f>
        <v>#REF!</v>
      </c>
      <c r="Y49" s="34" t="str">
        <f t="shared" si="5"/>
        <v>81014350******274</v>
      </c>
      <c r="Z49" s="114">
        <v>1500</v>
      </c>
      <c r="AA49" s="33"/>
      <c r="AB49" s="33" t="s">
        <v>378</v>
      </c>
      <c r="AC49" s="149" t="s">
        <v>380</v>
      </c>
      <c r="AD49" s="34" t="str">
        <f t="shared" si="6"/>
        <v>433002******100812</v>
      </c>
      <c r="AE49" s="33">
        <v>13762922709</v>
      </c>
      <c r="AF49" s="33" t="str">
        <f t="shared" si="7"/>
        <v>137******09</v>
      </c>
      <c r="AG49" s="33"/>
    </row>
    <row r="50" s="9" customFormat="1" ht="26" customHeight="1" spans="1:33">
      <c r="A50" s="32" t="s">
        <v>381</v>
      </c>
      <c r="B50" s="33" t="s">
        <v>25</v>
      </c>
      <c r="C50" s="33" t="s">
        <v>26</v>
      </c>
      <c r="D50" s="33" t="s">
        <v>27</v>
      </c>
      <c r="E50" s="34" t="s">
        <v>326</v>
      </c>
      <c r="F50" s="33" t="s">
        <v>382</v>
      </c>
      <c r="G50" s="33" t="s">
        <v>30</v>
      </c>
      <c r="H50" s="149" t="s">
        <v>383</v>
      </c>
      <c r="I50" s="34" t="e">
        <f>IF(VLOOKUP(F50,#REF!,2,0)=H50,1,0)</f>
        <v>#REF!</v>
      </c>
      <c r="J50" s="34" t="str">
        <f t="shared" si="4"/>
        <v>431281******010089</v>
      </c>
      <c r="K50" s="33" t="s">
        <v>659</v>
      </c>
      <c r="L50" s="34" t="s">
        <v>384</v>
      </c>
      <c r="M50" s="34" t="e">
        <f>IF(VLOOKUP(F50,#REF!,5,0)=L50,1,0)</f>
        <v>#REF!</v>
      </c>
      <c r="N50" s="33">
        <v>2</v>
      </c>
      <c r="O50" s="33" t="e">
        <f>IF(VLOOKUP(F50,#REF!,6,0)=N50,1,0)</f>
        <v>#REF!</v>
      </c>
      <c r="P50" s="33" t="s">
        <v>34</v>
      </c>
      <c r="Q50" s="33" t="e">
        <f>IF(VLOOKUP(F50,#REF!,7,0)=P50,1,0)</f>
        <v>#REF!</v>
      </c>
      <c r="R50" s="33">
        <v>202309</v>
      </c>
      <c r="S50" s="34" t="s">
        <v>385</v>
      </c>
      <c r="T50" s="34" t="e">
        <f>IF(VLOOKUP(F50,#REF!,9,0)=S50,1,0)</f>
        <v>#REF!</v>
      </c>
      <c r="U50" s="33" t="s">
        <v>386</v>
      </c>
      <c r="V50" s="33" t="e">
        <f>IF(VLOOKUP(F50,#REF!,10,0)=U50,1,0)</f>
        <v>#REF!</v>
      </c>
      <c r="W50" s="149" t="s">
        <v>387</v>
      </c>
      <c r="X50" s="34" t="e">
        <f>IF(VLOOKUP(F50,#REF!,16,0)=W50,1,0)</f>
        <v>#REF!</v>
      </c>
      <c r="Y50" s="34" t="str">
        <f t="shared" si="5"/>
        <v>81014350******306</v>
      </c>
      <c r="Z50" s="114">
        <v>1500</v>
      </c>
      <c r="AA50" s="33"/>
      <c r="AB50" s="33" t="s">
        <v>386</v>
      </c>
      <c r="AC50" s="149" t="s">
        <v>388</v>
      </c>
      <c r="AD50" s="34" t="str">
        <f t="shared" si="6"/>
        <v>433002******283110</v>
      </c>
      <c r="AE50" s="33">
        <v>13272284556</v>
      </c>
      <c r="AF50" s="33" t="str">
        <f t="shared" si="7"/>
        <v>132******56</v>
      </c>
      <c r="AG50" s="33"/>
    </row>
    <row r="51" s="9" customFormat="1" ht="26" customHeight="1" spans="1:33">
      <c r="A51" s="32" t="s">
        <v>389</v>
      </c>
      <c r="B51" s="33" t="s">
        <v>25</v>
      </c>
      <c r="C51" s="33" t="s">
        <v>26</v>
      </c>
      <c r="D51" s="33" t="s">
        <v>27</v>
      </c>
      <c r="E51" s="34" t="s">
        <v>336</v>
      </c>
      <c r="F51" s="33" t="s">
        <v>390</v>
      </c>
      <c r="G51" s="33" t="s">
        <v>30</v>
      </c>
      <c r="H51" s="149" t="s">
        <v>391</v>
      </c>
      <c r="I51" s="34" t="e">
        <f>IF(VLOOKUP(F51,#REF!,2,0)=H51,1,0)</f>
        <v>#REF!</v>
      </c>
      <c r="J51" s="34" t="str">
        <f t="shared" si="4"/>
        <v>431281******230068</v>
      </c>
      <c r="K51" s="33" t="s">
        <v>659</v>
      </c>
      <c r="L51" s="34" t="s">
        <v>392</v>
      </c>
      <c r="M51" s="34" t="e">
        <f>IF(VLOOKUP(F51,#REF!,5,0)=L51,1,0)</f>
        <v>#REF!</v>
      </c>
      <c r="N51" s="33">
        <v>1</v>
      </c>
      <c r="O51" s="33" t="e">
        <f>IF(VLOOKUP(F51,#REF!,6,0)=N51,1,0)</f>
        <v>#REF!</v>
      </c>
      <c r="P51" s="33" t="s">
        <v>34</v>
      </c>
      <c r="Q51" s="33" t="e">
        <f>IF(VLOOKUP(F51,#REF!,7,0)=P51,1,0)</f>
        <v>#REF!</v>
      </c>
      <c r="R51" s="33">
        <v>202410</v>
      </c>
      <c r="S51" s="34" t="s">
        <v>393</v>
      </c>
      <c r="T51" s="34" t="e">
        <f>IF(VLOOKUP(F51,#REF!,9,0)=S51,1,0)</f>
        <v>#REF!</v>
      </c>
      <c r="U51" s="33" t="s">
        <v>394</v>
      </c>
      <c r="V51" s="33" t="e">
        <f>IF(VLOOKUP(F51,#REF!,10,0)=U51,1,0)</f>
        <v>#REF!</v>
      </c>
      <c r="W51" s="149" t="s">
        <v>395</v>
      </c>
      <c r="X51" s="34" t="e">
        <f>IF(VLOOKUP(F51,#REF!,16,0)=W51,1,0)</f>
        <v>#REF!</v>
      </c>
      <c r="Y51" s="34" t="str">
        <f t="shared" si="5"/>
        <v>81014350******107</v>
      </c>
      <c r="Z51" s="114">
        <v>1500</v>
      </c>
      <c r="AA51" s="33"/>
      <c r="AB51" s="33" t="s">
        <v>394</v>
      </c>
      <c r="AC51" s="149" t="s">
        <v>396</v>
      </c>
      <c r="AD51" s="34" t="str">
        <f t="shared" si="6"/>
        <v>433002******150858</v>
      </c>
      <c r="AE51" s="33">
        <v>13789282903</v>
      </c>
      <c r="AF51" s="33" t="str">
        <f t="shared" si="7"/>
        <v>137******03</v>
      </c>
      <c r="AG51" s="33"/>
    </row>
    <row r="52" s="9" customFormat="1" ht="26" customHeight="1" spans="1:33">
      <c r="A52" s="32" t="s">
        <v>397</v>
      </c>
      <c r="B52" s="33" t="s">
        <v>25</v>
      </c>
      <c r="C52" s="33" t="s">
        <v>26</v>
      </c>
      <c r="D52" s="33" t="s">
        <v>27</v>
      </c>
      <c r="E52" s="34" t="s">
        <v>670</v>
      </c>
      <c r="F52" s="33" t="s">
        <v>671</v>
      </c>
      <c r="G52" s="33" t="s">
        <v>30</v>
      </c>
      <c r="H52" s="149" t="s">
        <v>672</v>
      </c>
      <c r="I52" s="34" t="e">
        <f>IF(VLOOKUP(F52,#REF!,2,0)=H52,1,0)</f>
        <v>#REF!</v>
      </c>
      <c r="J52" s="34" t="str">
        <f t="shared" si="4"/>
        <v>431281******300048</v>
      </c>
      <c r="K52" s="33" t="s">
        <v>659</v>
      </c>
      <c r="L52" s="34" t="s">
        <v>60</v>
      </c>
      <c r="M52" s="34" t="e">
        <f>IF(VLOOKUP(F52,#REF!,5,0)=L52,1,0)</f>
        <v>#REF!</v>
      </c>
      <c r="N52" s="33">
        <v>1</v>
      </c>
      <c r="O52" s="33" t="e">
        <f>IF(VLOOKUP(F52,#REF!,6,0)=N52,1,0)</f>
        <v>#REF!</v>
      </c>
      <c r="P52" s="33" t="s">
        <v>61</v>
      </c>
      <c r="Q52" s="33" t="e">
        <f>IF(VLOOKUP(F52,#REF!,7,0)=P52,1,0)</f>
        <v>#REF!</v>
      </c>
      <c r="R52" s="33">
        <v>202409</v>
      </c>
      <c r="S52" s="34" t="s">
        <v>111</v>
      </c>
      <c r="T52" s="34" t="e">
        <f>IF(VLOOKUP(F52,#REF!,9,0)=S52,1,0)</f>
        <v>#REF!</v>
      </c>
      <c r="U52" s="33" t="s">
        <v>673</v>
      </c>
      <c r="V52" s="33" t="e">
        <f>IF(VLOOKUP(F52,#REF!,10,0)=U52,1,0)</f>
        <v>#REF!</v>
      </c>
      <c r="W52" s="149" t="s">
        <v>674</v>
      </c>
      <c r="X52" s="34" t="e">
        <f>IF(VLOOKUP(F52,#REF!,16,0)=W52,1,0)</f>
        <v>#REF!</v>
      </c>
      <c r="Y52" s="34" t="str">
        <f t="shared" si="5"/>
        <v>81014350******513</v>
      </c>
      <c r="Z52" s="114">
        <v>1500</v>
      </c>
      <c r="AA52" s="33"/>
      <c r="AB52" s="33" t="s">
        <v>673</v>
      </c>
      <c r="AC52" s="149" t="s">
        <v>675</v>
      </c>
      <c r="AD52" s="34" t="str">
        <f t="shared" si="6"/>
        <v>433002******102913</v>
      </c>
      <c r="AE52" s="150" t="s">
        <v>676</v>
      </c>
      <c r="AF52" s="33" t="str">
        <f t="shared" si="7"/>
        <v>158******73</v>
      </c>
      <c r="AG52" s="33"/>
    </row>
    <row r="53" s="9" customFormat="1" ht="26" customHeight="1" spans="1:33">
      <c r="A53" s="32" t="s">
        <v>405</v>
      </c>
      <c r="B53" s="33" t="s">
        <v>25</v>
      </c>
      <c r="C53" s="33" t="s">
        <v>26</v>
      </c>
      <c r="D53" s="33" t="s">
        <v>27</v>
      </c>
      <c r="E53" s="34" t="s">
        <v>398</v>
      </c>
      <c r="F53" s="33" t="s">
        <v>399</v>
      </c>
      <c r="G53" s="33" t="s">
        <v>58</v>
      </c>
      <c r="H53" s="149" t="s">
        <v>400</v>
      </c>
      <c r="I53" s="34" t="e">
        <f>IF(VLOOKUP(F53,#REF!,2,0)=H53,1,0)</f>
        <v>#REF!</v>
      </c>
      <c r="J53" s="34" t="str">
        <f t="shared" si="4"/>
        <v>431281******140133</v>
      </c>
      <c r="K53" s="33" t="s">
        <v>659</v>
      </c>
      <c r="L53" s="34" t="s">
        <v>401</v>
      </c>
      <c r="M53" s="34" t="e">
        <f>IF(VLOOKUP(F53,#REF!,5,0)=L53,1,0)</f>
        <v>#REF!</v>
      </c>
      <c r="N53" s="33">
        <v>1</v>
      </c>
      <c r="O53" s="33" t="e">
        <f>IF(VLOOKUP(F53,#REF!,6,0)=N53,1,0)</f>
        <v>#REF!</v>
      </c>
      <c r="P53" s="33" t="s">
        <v>34</v>
      </c>
      <c r="Q53" s="33" t="e">
        <f>IF(VLOOKUP(F53,#REF!,7,0)=P53,1,0)</f>
        <v>#REF!</v>
      </c>
      <c r="R53" s="33">
        <v>202409</v>
      </c>
      <c r="S53" s="34" t="s">
        <v>212</v>
      </c>
      <c r="T53" s="34" t="e">
        <f>IF(VLOOKUP(F53,#REF!,9,0)=S53,1,0)</f>
        <v>#REF!</v>
      </c>
      <c r="U53" s="33" t="s">
        <v>402</v>
      </c>
      <c r="V53" s="33" t="e">
        <f>IF(VLOOKUP(F53,#REF!,10,0)=U53,1,0)</f>
        <v>#REF!</v>
      </c>
      <c r="W53" s="149" t="s">
        <v>403</v>
      </c>
      <c r="X53" s="34" t="e">
        <f>IF(VLOOKUP(F53,#REF!,16,0)=W53,1,0)</f>
        <v>#REF!</v>
      </c>
      <c r="Y53" s="34" t="str">
        <f t="shared" si="5"/>
        <v>81014350******103</v>
      </c>
      <c r="Z53" s="114">
        <v>1500</v>
      </c>
      <c r="AA53" s="33"/>
      <c r="AB53" s="33" t="s">
        <v>402</v>
      </c>
      <c r="AC53" s="149" t="s">
        <v>404</v>
      </c>
      <c r="AD53" s="34" t="str">
        <f t="shared" si="6"/>
        <v>433002******251025</v>
      </c>
      <c r="AE53" s="33">
        <v>18674509438</v>
      </c>
      <c r="AF53" s="33" t="str">
        <f t="shared" si="7"/>
        <v>186******38</v>
      </c>
      <c r="AG53" s="33"/>
    </row>
    <row r="54" s="9" customFormat="1" ht="26" customHeight="1" spans="1:33">
      <c r="A54" s="32">
        <v>49</v>
      </c>
      <c r="B54" s="33" t="s">
        <v>25</v>
      </c>
      <c r="C54" s="33" t="s">
        <v>26</v>
      </c>
      <c r="D54" s="33" t="s">
        <v>27</v>
      </c>
      <c r="E54" s="34" t="s">
        <v>406</v>
      </c>
      <c r="F54" s="33" t="s">
        <v>407</v>
      </c>
      <c r="G54" s="33" t="s">
        <v>30</v>
      </c>
      <c r="H54" s="149" t="s">
        <v>408</v>
      </c>
      <c r="I54" s="34" t="e">
        <f>IF(VLOOKUP(F54,#REF!,2,0)=H54,1,0)</f>
        <v>#REF!</v>
      </c>
      <c r="J54" s="34" t="str">
        <f t="shared" si="4"/>
        <v>431281******090067</v>
      </c>
      <c r="K54" s="33" t="s">
        <v>659</v>
      </c>
      <c r="L54" s="34" t="s">
        <v>409</v>
      </c>
      <c r="M54" s="34" t="e">
        <f>IF(VLOOKUP(F54,#REF!,5,0)=L54,1,0)</f>
        <v>#REF!</v>
      </c>
      <c r="N54" s="33">
        <v>1</v>
      </c>
      <c r="O54" s="33" t="e">
        <f>IF(VLOOKUP(F54,#REF!,6,0)=N54,1,0)</f>
        <v>#REF!</v>
      </c>
      <c r="P54" s="33" t="s">
        <v>34</v>
      </c>
      <c r="Q54" s="33" t="e">
        <f>IF(VLOOKUP(F54,#REF!,7,0)=P54,1,0)</f>
        <v>#REF!</v>
      </c>
      <c r="R54" s="33">
        <v>202409</v>
      </c>
      <c r="S54" s="34" t="s">
        <v>410</v>
      </c>
      <c r="T54" s="34" t="e">
        <f>IF(VLOOKUP(F54,#REF!,9,0)=S54,1,0)</f>
        <v>#REF!</v>
      </c>
      <c r="U54" s="33" t="s">
        <v>411</v>
      </c>
      <c r="V54" s="33" t="e">
        <f>IF(VLOOKUP(F54,#REF!,10,0)=U54,1,0)</f>
        <v>#REF!</v>
      </c>
      <c r="W54" s="149" t="s">
        <v>412</v>
      </c>
      <c r="X54" s="34" t="e">
        <f>IF(VLOOKUP(F54,#REF!,16,0)=W54,1,0)</f>
        <v>#REF!</v>
      </c>
      <c r="Y54" s="34" t="str">
        <f t="shared" si="5"/>
        <v>81014350******964</v>
      </c>
      <c r="Z54" s="114">
        <v>1500</v>
      </c>
      <c r="AA54" s="33"/>
      <c r="AB54" s="33" t="s">
        <v>411</v>
      </c>
      <c r="AC54" s="149" t="s">
        <v>413</v>
      </c>
      <c r="AD54" s="34" t="str">
        <f t="shared" si="6"/>
        <v>433002******271016</v>
      </c>
      <c r="AE54" s="33">
        <v>13787408129</v>
      </c>
      <c r="AF54" s="33" t="str">
        <f t="shared" si="7"/>
        <v>137******29</v>
      </c>
      <c r="AG54" s="33"/>
    </row>
    <row r="55" s="9" customFormat="1" ht="26" customHeight="1" spans="1:33">
      <c r="A55" s="32">
        <v>50</v>
      </c>
      <c r="B55" s="33" t="s">
        <v>25</v>
      </c>
      <c r="C55" s="33" t="s">
        <v>26</v>
      </c>
      <c r="D55" s="33" t="s">
        <v>27</v>
      </c>
      <c r="E55" s="34" t="s">
        <v>398</v>
      </c>
      <c r="F55" s="33" t="s">
        <v>415</v>
      </c>
      <c r="G55" s="33" t="s">
        <v>58</v>
      </c>
      <c r="H55" s="149" t="s">
        <v>416</v>
      </c>
      <c r="I55" s="34" t="e">
        <f>IF(VLOOKUP(F55,#REF!,2,0)=H55,1,0)</f>
        <v>#REF!</v>
      </c>
      <c r="J55" s="34" t="str">
        <f t="shared" si="4"/>
        <v>522627******260097</v>
      </c>
      <c r="K55" s="33" t="s">
        <v>659</v>
      </c>
      <c r="L55" s="34" t="s">
        <v>60</v>
      </c>
      <c r="M55" s="34" t="e">
        <f>IF(VLOOKUP(F55,#REF!,5,0)=L55,1,0)</f>
        <v>#REF!</v>
      </c>
      <c r="N55" s="33">
        <v>1</v>
      </c>
      <c r="O55" s="33" t="e">
        <f>IF(VLOOKUP(F55,#REF!,6,0)=N55,1,0)</f>
        <v>#REF!</v>
      </c>
      <c r="P55" s="33" t="s">
        <v>61</v>
      </c>
      <c r="Q55" s="33" t="e">
        <f>IF(VLOOKUP(F55,#REF!,7,0)=P55,1,0)</f>
        <v>#REF!</v>
      </c>
      <c r="R55" s="33">
        <v>202409</v>
      </c>
      <c r="S55" s="34" t="s">
        <v>171</v>
      </c>
      <c r="T55" s="34" t="e">
        <f>IF(VLOOKUP(F55,#REF!,9,0)=S55,1,0)</f>
        <v>#REF!</v>
      </c>
      <c r="U55" s="33" t="s">
        <v>417</v>
      </c>
      <c r="V55" s="33" t="e">
        <f>IF(VLOOKUP(F55,#REF!,10,0)=U55,1,0)</f>
        <v>#REF!</v>
      </c>
      <c r="W55" s="149" t="s">
        <v>418</v>
      </c>
      <c r="X55" s="34" t="e">
        <f>IF(VLOOKUP(F55,#REF!,16,0)=W55,1,0)</f>
        <v>#REF!</v>
      </c>
      <c r="Y55" s="34" t="str">
        <f t="shared" si="5"/>
        <v>81014350******422</v>
      </c>
      <c r="Z55" s="114">
        <v>1500</v>
      </c>
      <c r="AA55" s="33"/>
      <c r="AB55" s="33" t="s">
        <v>417</v>
      </c>
      <c r="AC55" s="149" t="s">
        <v>677</v>
      </c>
      <c r="AD55" s="34" t="str">
        <f t="shared" si="6"/>
        <v>433002******051021</v>
      </c>
      <c r="AE55" s="33">
        <v>19918523763</v>
      </c>
      <c r="AF55" s="33" t="str">
        <f t="shared" si="7"/>
        <v>199******63</v>
      </c>
      <c r="AG55" s="33"/>
    </row>
    <row r="56" s="6" customFormat="1" ht="26" customHeight="1" spans="1:33">
      <c r="A56" s="32">
        <v>51</v>
      </c>
      <c r="B56" s="33" t="s">
        <v>25</v>
      </c>
      <c r="C56" s="33" t="s">
        <v>26</v>
      </c>
      <c r="D56" s="33" t="s">
        <v>173</v>
      </c>
      <c r="E56" s="34" t="s">
        <v>421</v>
      </c>
      <c r="F56" s="33" t="s">
        <v>422</v>
      </c>
      <c r="G56" s="33" t="s">
        <v>58</v>
      </c>
      <c r="H56" s="149" t="s">
        <v>423</v>
      </c>
      <c r="I56" s="34" t="e">
        <f>IF(VLOOKUP(F56,#REF!,2,0)=H56,1,0)</f>
        <v>#REF!</v>
      </c>
      <c r="J56" s="34" t="str">
        <f t="shared" si="4"/>
        <v>431281******027310</v>
      </c>
      <c r="K56" s="33" t="s">
        <v>659</v>
      </c>
      <c r="L56" s="34" t="s">
        <v>424</v>
      </c>
      <c r="M56" s="34" t="e">
        <f>IF(VLOOKUP(F56,#REF!,5,0)=L56,1,0)</f>
        <v>#REF!</v>
      </c>
      <c r="N56" s="33">
        <v>3</v>
      </c>
      <c r="O56" s="33" t="e">
        <f>IF(VLOOKUP(F56,#REF!,6,0)=N56,1,0)</f>
        <v>#REF!</v>
      </c>
      <c r="P56" s="33" t="s">
        <v>34</v>
      </c>
      <c r="Q56" s="33" t="e">
        <f>IF(VLOOKUP(F56,#REF!,7,0)=P56,1,0)</f>
        <v>#REF!</v>
      </c>
      <c r="R56" s="33">
        <v>202209</v>
      </c>
      <c r="S56" s="34" t="s">
        <v>425</v>
      </c>
      <c r="T56" s="34" t="e">
        <f>IF(VLOOKUP(F56,#REF!,9,0)=S56,1,0)</f>
        <v>#REF!</v>
      </c>
      <c r="U56" s="33" t="s">
        <v>426</v>
      </c>
      <c r="V56" s="33" t="e">
        <f>IF(VLOOKUP(F56,#REF!,10,0)=U56,1,0)</f>
        <v>#REF!</v>
      </c>
      <c r="W56" s="149" t="s">
        <v>427</v>
      </c>
      <c r="X56" s="34" t="e">
        <f>IF(VLOOKUP(F56,#REF!,16,0)=W56,1,0)</f>
        <v>#REF!</v>
      </c>
      <c r="Y56" s="34" t="str">
        <f t="shared" si="5"/>
        <v>81014350******375</v>
      </c>
      <c r="Z56" s="114">
        <v>1500</v>
      </c>
      <c r="AA56" s="33"/>
      <c r="AB56" s="33" t="s">
        <v>426</v>
      </c>
      <c r="AC56" s="149" t="s">
        <v>428</v>
      </c>
      <c r="AD56" s="34" t="str">
        <f t="shared" si="6"/>
        <v>433002******103116</v>
      </c>
      <c r="AE56" s="33">
        <v>13873108382</v>
      </c>
      <c r="AF56" s="33" t="str">
        <f t="shared" si="7"/>
        <v>138******82</v>
      </c>
      <c r="AG56" s="33"/>
    </row>
    <row r="57" s="6" customFormat="1" ht="26" customHeight="1" spans="1:33">
      <c r="A57" s="32">
        <v>52</v>
      </c>
      <c r="B57" s="33" t="s">
        <v>25</v>
      </c>
      <c r="C57" s="33" t="s">
        <v>26</v>
      </c>
      <c r="D57" s="33" t="s">
        <v>173</v>
      </c>
      <c r="E57" s="34" t="s">
        <v>430</v>
      </c>
      <c r="F57" s="33" t="s">
        <v>431</v>
      </c>
      <c r="G57" s="33" t="s">
        <v>30</v>
      </c>
      <c r="H57" s="149" t="s">
        <v>432</v>
      </c>
      <c r="I57" s="34" t="e">
        <f>IF(VLOOKUP(F57,#REF!,2,0)=H57,1,0)</f>
        <v>#REF!</v>
      </c>
      <c r="J57" s="34" t="str">
        <f t="shared" si="4"/>
        <v>431281******190123</v>
      </c>
      <c r="K57" s="33" t="s">
        <v>659</v>
      </c>
      <c r="L57" s="34" t="s">
        <v>433</v>
      </c>
      <c r="M57" s="34" t="e">
        <f>IF(VLOOKUP(F57,#REF!,5,0)=L57,1,0)</f>
        <v>#REF!</v>
      </c>
      <c r="N57" s="33">
        <v>3</v>
      </c>
      <c r="O57" s="33" t="e">
        <f>IF(VLOOKUP(F57,#REF!,6,0)=N57,1,0)</f>
        <v>#REF!</v>
      </c>
      <c r="P57" s="33" t="s">
        <v>61</v>
      </c>
      <c r="Q57" s="33" t="e">
        <f>IF(VLOOKUP(F57,#REF!,7,0)=P57,1,0)</f>
        <v>#REF!</v>
      </c>
      <c r="R57" s="33">
        <v>202209</v>
      </c>
      <c r="S57" s="34" t="s">
        <v>434</v>
      </c>
      <c r="T57" s="34" t="e">
        <f>IF(VLOOKUP(F57,#REF!,9,0)=S57,1,0)</f>
        <v>#REF!</v>
      </c>
      <c r="U57" s="33" t="s">
        <v>435</v>
      </c>
      <c r="V57" s="33" t="e">
        <f>IF(VLOOKUP(F57,#REF!,10,0)=U57,1,0)</f>
        <v>#REF!</v>
      </c>
      <c r="W57" s="149" t="s">
        <v>436</v>
      </c>
      <c r="X57" s="34" t="e">
        <f>IF(VLOOKUP(F57,#REF!,16,0)=W57,1,0)</f>
        <v>#REF!</v>
      </c>
      <c r="Y57" s="34" t="str">
        <f t="shared" si="5"/>
        <v>81014350******654</v>
      </c>
      <c r="Z57" s="114">
        <v>1500</v>
      </c>
      <c r="AA57" s="33"/>
      <c r="AB57" s="33" t="s">
        <v>435</v>
      </c>
      <c r="AC57" s="149" t="s">
        <v>437</v>
      </c>
      <c r="AD57" s="34" t="str">
        <f t="shared" si="6"/>
        <v>431281******117017</v>
      </c>
      <c r="AE57" s="33">
        <v>18574558558</v>
      </c>
      <c r="AF57" s="33" t="str">
        <f t="shared" si="7"/>
        <v>185******58</v>
      </c>
      <c r="AG57" s="33"/>
    </row>
    <row r="58" s="6" customFormat="1" ht="26" customHeight="1" spans="1:33">
      <c r="A58" s="32">
        <v>53</v>
      </c>
      <c r="B58" s="33" t="s">
        <v>25</v>
      </c>
      <c r="C58" s="33" t="s">
        <v>26</v>
      </c>
      <c r="D58" s="33" t="s">
        <v>173</v>
      </c>
      <c r="E58" s="34" t="s">
        <v>398</v>
      </c>
      <c r="F58" s="33" t="s">
        <v>439</v>
      </c>
      <c r="G58" s="33" t="s">
        <v>58</v>
      </c>
      <c r="H58" s="34" t="s">
        <v>440</v>
      </c>
      <c r="I58" s="34" t="e">
        <f>IF(VLOOKUP(F58,#REF!,2,0)=H58,1,0)</f>
        <v>#REF!</v>
      </c>
      <c r="J58" s="34" t="str">
        <f t="shared" si="4"/>
        <v>431281******280190</v>
      </c>
      <c r="K58" s="33" t="s">
        <v>659</v>
      </c>
      <c r="L58" s="34" t="s">
        <v>60</v>
      </c>
      <c r="M58" s="34" t="e">
        <f>IF(VLOOKUP(F58,#REF!,5,0)=L58,1,0)</f>
        <v>#REF!</v>
      </c>
      <c r="N58" s="33">
        <v>3</v>
      </c>
      <c r="O58" s="33" t="e">
        <f>IF(VLOOKUP(F58,#REF!,6,0)=N58,1,0)</f>
        <v>#REF!</v>
      </c>
      <c r="P58" s="33" t="s">
        <v>61</v>
      </c>
      <c r="Q58" s="33" t="e">
        <f>IF(VLOOKUP(F58,#REF!,7,0)=P58,1,0)</f>
        <v>#REF!</v>
      </c>
      <c r="R58" s="33" t="s">
        <v>86</v>
      </c>
      <c r="S58" s="34" t="s">
        <v>171</v>
      </c>
      <c r="T58" s="34" t="e">
        <f>IF(VLOOKUP(F58,#REF!,9,0)=S58,1,0)</f>
        <v>#REF!</v>
      </c>
      <c r="U58" s="33" t="s">
        <v>441</v>
      </c>
      <c r="V58" s="33" t="e">
        <f>IF(VLOOKUP(F58,#REF!,10,0)=U58,1,0)</f>
        <v>#REF!</v>
      </c>
      <c r="W58" s="149" t="s">
        <v>442</v>
      </c>
      <c r="X58" s="34" t="e">
        <f>IF(VLOOKUP(F58,#REF!,16,0)=W58,1,0)</f>
        <v>#REF!</v>
      </c>
      <c r="Y58" s="34" t="str">
        <f t="shared" si="5"/>
        <v>81014350******125</v>
      </c>
      <c r="Z58" s="114">
        <v>1500</v>
      </c>
      <c r="AA58" s="33"/>
      <c r="AB58" s="33" t="s">
        <v>441</v>
      </c>
      <c r="AC58" s="149" t="s">
        <v>443</v>
      </c>
      <c r="AD58" s="34" t="str">
        <f t="shared" si="6"/>
        <v>431281******216638</v>
      </c>
      <c r="AE58" s="33">
        <v>13787502210</v>
      </c>
      <c r="AF58" s="33" t="str">
        <f t="shared" si="7"/>
        <v>137******10</v>
      </c>
      <c r="AG58" s="33"/>
    </row>
    <row r="59" s="6" customFormat="1" ht="26" customHeight="1" spans="1:33">
      <c r="A59" s="32">
        <v>54</v>
      </c>
      <c r="B59" s="33" t="s">
        <v>25</v>
      </c>
      <c r="C59" s="33" t="s">
        <v>26</v>
      </c>
      <c r="D59" s="33" t="s">
        <v>27</v>
      </c>
      <c r="E59" s="34" t="s">
        <v>678</v>
      </c>
      <c r="F59" s="33" t="s">
        <v>679</v>
      </c>
      <c r="G59" s="33" t="s">
        <v>30</v>
      </c>
      <c r="H59" s="34" t="s">
        <v>680</v>
      </c>
      <c r="I59" s="34" t="e">
        <f>IF(VLOOKUP(F59,#REF!,2,0)=H59,1,0)</f>
        <v>#REF!</v>
      </c>
      <c r="J59" s="34" t="str">
        <f t="shared" si="4"/>
        <v>431281******28012X</v>
      </c>
      <c r="K59" s="33" t="s">
        <v>659</v>
      </c>
      <c r="L59" s="34" t="s">
        <v>681</v>
      </c>
      <c r="M59" s="34" t="e">
        <f>IF(VLOOKUP(F59,#REF!,5,0)=L59,1,0)</f>
        <v>#REF!</v>
      </c>
      <c r="N59" s="33">
        <v>1</v>
      </c>
      <c r="O59" s="33" t="e">
        <f>IF(VLOOKUP(F59,#REF!,6,0)=N59,1,0)</f>
        <v>#REF!</v>
      </c>
      <c r="P59" s="33" t="s">
        <v>34</v>
      </c>
      <c r="Q59" s="33" t="e">
        <f>IF(VLOOKUP(F59,#REF!,7,0)=P59,1,0)</f>
        <v>#REF!</v>
      </c>
      <c r="R59" s="33">
        <v>202409</v>
      </c>
      <c r="S59" s="34" t="s">
        <v>682</v>
      </c>
      <c r="T59" s="34" t="e">
        <f>IF(VLOOKUP(F59,#REF!,9,0)=S59,1,0)</f>
        <v>#REF!</v>
      </c>
      <c r="U59" s="33" t="s">
        <v>683</v>
      </c>
      <c r="V59" s="33" t="e">
        <f>IF(VLOOKUP(F59,#REF!,10,0)=U59,1,0)</f>
        <v>#REF!</v>
      </c>
      <c r="W59" s="149" t="s">
        <v>684</v>
      </c>
      <c r="X59" s="34" t="e">
        <f>IF(VLOOKUP(F59,#REF!,16,0)=W59,1,0)</f>
        <v>#REF!</v>
      </c>
      <c r="Y59" s="34" t="str">
        <f t="shared" si="5"/>
        <v>81014350******891</v>
      </c>
      <c r="Z59" s="114">
        <v>1500</v>
      </c>
      <c r="AA59" s="33"/>
      <c r="AB59" s="33" t="s">
        <v>683</v>
      </c>
      <c r="AC59" s="149" t="s">
        <v>685</v>
      </c>
      <c r="AD59" s="34" t="str">
        <f t="shared" si="6"/>
        <v>431281******186822</v>
      </c>
      <c r="AE59" s="33">
        <v>13117457027</v>
      </c>
      <c r="AF59" s="33" t="str">
        <f t="shared" si="7"/>
        <v>131******27</v>
      </c>
      <c r="AG59" s="33"/>
    </row>
    <row r="60" s="6" customFormat="1" ht="26" customHeight="1" spans="1:33">
      <c r="A60" s="32">
        <v>55</v>
      </c>
      <c r="B60" s="33" t="s">
        <v>25</v>
      </c>
      <c r="C60" s="33" t="s">
        <v>26</v>
      </c>
      <c r="D60" s="33" t="s">
        <v>173</v>
      </c>
      <c r="E60" s="34" t="s">
        <v>445</v>
      </c>
      <c r="F60" s="33" t="s">
        <v>446</v>
      </c>
      <c r="G60" s="33" t="s">
        <v>30</v>
      </c>
      <c r="H60" s="34" t="s">
        <v>447</v>
      </c>
      <c r="I60" s="34" t="e">
        <f>IF(VLOOKUP(F60,#REF!,2,0)=H60,1,0)</f>
        <v>#REF!</v>
      </c>
      <c r="J60" s="34" t="str">
        <f t="shared" si="4"/>
        <v>431281******190243</v>
      </c>
      <c r="K60" s="33" t="s">
        <v>659</v>
      </c>
      <c r="L60" s="34" t="s">
        <v>60</v>
      </c>
      <c r="M60" s="34" t="e">
        <f>IF(VLOOKUP(F60,#REF!,5,0)=L60,1,0)</f>
        <v>#REF!</v>
      </c>
      <c r="N60" s="34">
        <v>1</v>
      </c>
      <c r="O60" s="33" t="e">
        <f>IF(VLOOKUP(F60,#REF!,6,0)=N60,1,0)</f>
        <v>#REF!</v>
      </c>
      <c r="P60" s="33" t="s">
        <v>61</v>
      </c>
      <c r="Q60" s="33" t="e">
        <f>IF(VLOOKUP(F60,#REF!,7,0)=P60,1,0)</f>
        <v>#REF!</v>
      </c>
      <c r="R60" s="33">
        <v>202409</v>
      </c>
      <c r="S60" s="34" t="s">
        <v>686</v>
      </c>
      <c r="T60" s="34" t="e">
        <f>IF(VLOOKUP(F60,#REF!,9,0)=S60,1,0)</f>
        <v>#REF!</v>
      </c>
      <c r="U60" s="33" t="s">
        <v>446</v>
      </c>
      <c r="V60" s="33" t="e">
        <f>IF(VLOOKUP(F60,#REF!,10,0)=U60,1,0)</f>
        <v>#REF!</v>
      </c>
      <c r="W60" s="149" t="s">
        <v>448</v>
      </c>
      <c r="X60" s="34" t="e">
        <f>IF(VLOOKUP(F60,#REF!,16,0)=W60,1,0)</f>
        <v>#REF!</v>
      </c>
      <c r="Y60" s="34" t="str">
        <f t="shared" si="5"/>
        <v>81014350******600</v>
      </c>
      <c r="Z60" s="114">
        <v>1500</v>
      </c>
      <c r="AA60" s="33"/>
      <c r="AB60" s="34" t="s">
        <v>449</v>
      </c>
      <c r="AC60" s="34" t="s">
        <v>450</v>
      </c>
      <c r="AD60" s="34" t="str">
        <f t="shared" si="6"/>
        <v>433021******273626</v>
      </c>
      <c r="AE60" s="34" t="s">
        <v>451</v>
      </c>
      <c r="AF60" s="33" t="str">
        <f t="shared" si="7"/>
        <v>173******15</v>
      </c>
      <c r="AG60" s="34" t="s">
        <v>660</v>
      </c>
    </row>
    <row r="61" s="6" customFormat="1" ht="26" customHeight="1" spans="1:33">
      <c r="A61" s="32">
        <v>56</v>
      </c>
      <c r="B61" s="33" t="s">
        <v>25</v>
      </c>
      <c r="C61" s="33" t="s">
        <v>26</v>
      </c>
      <c r="D61" s="33" t="s">
        <v>173</v>
      </c>
      <c r="E61" s="34" t="s">
        <v>453</v>
      </c>
      <c r="F61" s="33" t="s">
        <v>454</v>
      </c>
      <c r="G61" s="33" t="s">
        <v>30</v>
      </c>
      <c r="H61" s="34" t="s">
        <v>455</v>
      </c>
      <c r="I61" s="34" t="e">
        <f>IF(VLOOKUP(F61,#REF!,2,0)=H61,1,0)</f>
        <v>#REF!</v>
      </c>
      <c r="J61" s="34" t="str">
        <f t="shared" si="4"/>
        <v>431281******070187</v>
      </c>
      <c r="K61" s="33" t="s">
        <v>659</v>
      </c>
      <c r="L61" s="34" t="s">
        <v>60</v>
      </c>
      <c r="M61" s="34" t="e">
        <f>IF(VLOOKUP(F61,#REF!,5,0)=L61,1,0)</f>
        <v>#REF!</v>
      </c>
      <c r="N61" s="34">
        <v>1</v>
      </c>
      <c r="O61" s="33" t="e">
        <f>IF(VLOOKUP(F61,#REF!,6,0)=N61,1,0)</f>
        <v>#REF!</v>
      </c>
      <c r="P61" s="33" t="s">
        <v>61</v>
      </c>
      <c r="Q61" s="33" t="e">
        <f>IF(VLOOKUP(F61,#REF!,7,0)=P61,1,0)</f>
        <v>#REF!</v>
      </c>
      <c r="R61" s="33">
        <v>202409</v>
      </c>
      <c r="S61" s="34" t="s">
        <v>111</v>
      </c>
      <c r="T61" s="34" t="e">
        <f>IF(VLOOKUP(F61,#REF!,9,0)=S61,1,0)</f>
        <v>#REF!</v>
      </c>
      <c r="U61" s="34" t="s">
        <v>456</v>
      </c>
      <c r="V61" s="33" t="e">
        <f>IF(VLOOKUP(F61,#REF!,10,0)=U61,1,0)</f>
        <v>#REF!</v>
      </c>
      <c r="W61" s="149" t="s">
        <v>457</v>
      </c>
      <c r="X61" s="34" t="e">
        <f>IF(VLOOKUP(F61,#REF!,16,0)=W61,1,0)</f>
        <v>#REF!</v>
      </c>
      <c r="Y61" s="34" t="str">
        <f t="shared" si="5"/>
        <v>81014350******090</v>
      </c>
      <c r="Z61" s="114">
        <v>1500</v>
      </c>
      <c r="AA61" s="33"/>
      <c r="AB61" s="34" t="s">
        <v>456</v>
      </c>
      <c r="AC61" s="34" t="s">
        <v>458</v>
      </c>
      <c r="AD61" s="34" t="str">
        <f t="shared" si="6"/>
        <v>433002******180818</v>
      </c>
      <c r="AE61" s="34" t="s">
        <v>459</v>
      </c>
      <c r="AF61" s="33" t="str">
        <f t="shared" si="7"/>
        <v>182******39</v>
      </c>
      <c r="AG61" s="33"/>
    </row>
    <row r="62" s="6" customFormat="1" ht="26" customHeight="1" spans="1:33">
      <c r="A62" s="32">
        <v>57</v>
      </c>
      <c r="B62" s="33" t="s">
        <v>25</v>
      </c>
      <c r="C62" s="33" t="s">
        <v>26</v>
      </c>
      <c r="D62" s="33" t="s">
        <v>173</v>
      </c>
      <c r="E62" s="34" t="s">
        <v>461</v>
      </c>
      <c r="F62" s="33" t="s">
        <v>462</v>
      </c>
      <c r="G62" s="33" t="s">
        <v>30</v>
      </c>
      <c r="H62" s="34" t="s">
        <v>463</v>
      </c>
      <c r="I62" s="34" t="e">
        <f>IF(VLOOKUP(F62,#REF!,2,0)=H62,1,0)</f>
        <v>#REF!</v>
      </c>
      <c r="J62" s="34" t="str">
        <f t="shared" si="4"/>
        <v>431281******16012X</v>
      </c>
      <c r="K62" s="33" t="s">
        <v>659</v>
      </c>
      <c r="L62" s="34" t="s">
        <v>127</v>
      </c>
      <c r="M62" s="34" t="e">
        <f>IF(VLOOKUP(F62,#REF!,5,0)=L62,1,0)</f>
        <v>#REF!</v>
      </c>
      <c r="N62" s="33">
        <v>3</v>
      </c>
      <c r="O62" s="33" t="e">
        <f>IF(VLOOKUP(F62,#REF!,6,0)=N62,1,0)</f>
        <v>#REF!</v>
      </c>
      <c r="P62" s="33" t="s">
        <v>34</v>
      </c>
      <c r="Q62" s="33" t="e">
        <f>IF(VLOOKUP(F62,#REF!,7,0)=P62,1,0)</f>
        <v>#REF!</v>
      </c>
      <c r="R62" s="33">
        <v>202209</v>
      </c>
      <c r="S62" s="34" t="s">
        <v>128</v>
      </c>
      <c r="T62" s="34" t="e">
        <f>IF(VLOOKUP(F62,#REF!,9,0)=S62,1,0)</f>
        <v>#REF!</v>
      </c>
      <c r="U62" s="33" t="s">
        <v>464</v>
      </c>
      <c r="V62" s="33" t="e">
        <f>IF(VLOOKUP(F62,#REF!,10,0)=U62,1,0)</f>
        <v>#REF!</v>
      </c>
      <c r="W62" s="149" t="s">
        <v>465</v>
      </c>
      <c r="X62" s="34" t="e">
        <f>IF(VLOOKUP(F62,#REF!,16,0)=W62,1,0)</f>
        <v>#REF!</v>
      </c>
      <c r="Y62" s="34" t="str">
        <f t="shared" si="5"/>
        <v>81014350******287</v>
      </c>
      <c r="Z62" s="114">
        <v>1500</v>
      </c>
      <c r="AA62" s="33"/>
      <c r="AB62" s="33" t="s">
        <v>464</v>
      </c>
      <c r="AC62" s="34" t="s">
        <v>466</v>
      </c>
      <c r="AD62" s="34" t="str">
        <f t="shared" si="6"/>
        <v>433002******090813</v>
      </c>
      <c r="AE62" s="33">
        <v>17374549635</v>
      </c>
      <c r="AF62" s="33" t="str">
        <f t="shared" si="7"/>
        <v>173******35</v>
      </c>
      <c r="AG62" s="33"/>
    </row>
    <row r="63" s="6" customFormat="1" ht="26" customHeight="1" spans="1:33">
      <c r="A63" s="32">
        <v>58</v>
      </c>
      <c r="B63" s="33" t="s">
        <v>25</v>
      </c>
      <c r="C63" s="33" t="s">
        <v>26</v>
      </c>
      <c r="D63" s="33" t="s">
        <v>173</v>
      </c>
      <c r="E63" s="34" t="s">
        <v>468</v>
      </c>
      <c r="F63" s="33" t="s">
        <v>469</v>
      </c>
      <c r="G63" s="33" t="s">
        <v>30</v>
      </c>
      <c r="H63" s="149" t="s">
        <v>470</v>
      </c>
      <c r="I63" s="34" t="e">
        <f>IF(VLOOKUP(F63,#REF!,2,0)=H63,1,0)</f>
        <v>#REF!</v>
      </c>
      <c r="J63" s="34" t="str">
        <f t="shared" si="4"/>
        <v>431281******020082</v>
      </c>
      <c r="K63" s="33" t="s">
        <v>659</v>
      </c>
      <c r="L63" s="34" t="s">
        <v>471</v>
      </c>
      <c r="M63" s="34" t="e">
        <f>IF(VLOOKUP(F63,#REF!,5,0)=L63,1,0)</f>
        <v>#REF!</v>
      </c>
      <c r="N63" s="33">
        <v>3</v>
      </c>
      <c r="O63" s="33" t="e">
        <f>IF(VLOOKUP(F63,#REF!,6,0)=N63,1,0)</f>
        <v>#REF!</v>
      </c>
      <c r="P63" s="33" t="s">
        <v>61</v>
      </c>
      <c r="Q63" s="33" t="e">
        <f>IF(VLOOKUP(F63,#REF!,7,0)=P63,1,0)</f>
        <v>#REF!</v>
      </c>
      <c r="R63" s="33">
        <v>202209</v>
      </c>
      <c r="S63" s="34" t="s">
        <v>263</v>
      </c>
      <c r="T63" s="34" t="e">
        <f>IF(VLOOKUP(F63,#REF!,9,0)=S63,1,0)</f>
        <v>#REF!</v>
      </c>
      <c r="U63" s="33" t="s">
        <v>472</v>
      </c>
      <c r="V63" s="33" t="e">
        <f>IF(VLOOKUP(F63,#REF!,10,0)=U63,1,0)</f>
        <v>#REF!</v>
      </c>
      <c r="W63" s="149" t="s">
        <v>473</v>
      </c>
      <c r="X63" s="34" t="e">
        <f>IF(VLOOKUP(F63,#REF!,16,0)=W63,1,0)</f>
        <v>#REF!</v>
      </c>
      <c r="Y63" s="34" t="str">
        <f t="shared" si="5"/>
        <v>81014350******737</v>
      </c>
      <c r="Z63" s="114">
        <v>1500</v>
      </c>
      <c r="AA63" s="33"/>
      <c r="AB63" s="33" t="s">
        <v>472</v>
      </c>
      <c r="AC63" s="34" t="s">
        <v>474</v>
      </c>
      <c r="AD63" s="34" t="str">
        <f t="shared" si="6"/>
        <v>431281******286813</v>
      </c>
      <c r="AE63" s="33">
        <v>18166168390</v>
      </c>
      <c r="AF63" s="33" t="str">
        <f t="shared" si="7"/>
        <v>181******90</v>
      </c>
      <c r="AG63" s="33"/>
    </row>
    <row r="64" s="6" customFormat="1" ht="26" customHeight="1" spans="1:33">
      <c r="A64" s="32">
        <v>59</v>
      </c>
      <c r="B64" s="33" t="s">
        <v>25</v>
      </c>
      <c r="C64" s="33" t="s">
        <v>26</v>
      </c>
      <c r="D64" s="33" t="s">
        <v>173</v>
      </c>
      <c r="E64" s="34" t="s">
        <v>445</v>
      </c>
      <c r="F64" s="33" t="s">
        <v>476</v>
      </c>
      <c r="G64" s="33" t="s">
        <v>58</v>
      </c>
      <c r="H64" s="149" t="s">
        <v>477</v>
      </c>
      <c r="I64" s="34" t="e">
        <f>IF(VLOOKUP(F64,#REF!,2,0)=H64,1,0)</f>
        <v>#REF!</v>
      </c>
      <c r="J64" s="34" t="str">
        <f t="shared" si="4"/>
        <v>431281******086812</v>
      </c>
      <c r="K64" s="33" t="s">
        <v>659</v>
      </c>
      <c r="L64" s="34" t="s">
        <v>103</v>
      </c>
      <c r="M64" s="34" t="e">
        <f>IF(VLOOKUP(F64,#REF!,5,0)=L64,1,0)</f>
        <v>#REF!</v>
      </c>
      <c r="N64" s="33">
        <v>3</v>
      </c>
      <c r="O64" s="33" t="e">
        <f>IF(VLOOKUP(F64,#REF!,6,0)=N64,1,0)</f>
        <v>#REF!</v>
      </c>
      <c r="P64" s="33" t="s">
        <v>34</v>
      </c>
      <c r="Q64" s="33" t="e">
        <f>IF(VLOOKUP(F64,#REF!,7,0)=P64,1,0)</f>
        <v>#REF!</v>
      </c>
      <c r="R64" s="33">
        <v>202210</v>
      </c>
      <c r="S64" s="34" t="s">
        <v>478</v>
      </c>
      <c r="T64" s="34" t="e">
        <f>IF(VLOOKUP(F64,#REF!,9,0)=S64,1,0)</f>
        <v>#REF!</v>
      </c>
      <c r="U64" s="33" t="s">
        <v>479</v>
      </c>
      <c r="V64" s="33" t="e">
        <f>IF(VLOOKUP(F64,#REF!,10,0)=U64,1,0)</f>
        <v>#REF!</v>
      </c>
      <c r="W64" s="34" t="s">
        <v>480</v>
      </c>
      <c r="X64" s="34" t="e">
        <f>IF(VLOOKUP(F64,#REF!,16,0)=W64,1,0)</f>
        <v>#REF!</v>
      </c>
      <c r="Y64" s="34" t="str">
        <f t="shared" si="5"/>
        <v>81014350******187</v>
      </c>
      <c r="Z64" s="114">
        <v>1500</v>
      </c>
      <c r="AA64" s="33"/>
      <c r="AB64" s="33" t="s">
        <v>479</v>
      </c>
      <c r="AC64" s="34" t="s">
        <v>481</v>
      </c>
      <c r="AD64" s="34" t="str">
        <f t="shared" si="6"/>
        <v>433002******102919</v>
      </c>
      <c r="AE64" s="33">
        <v>15096268710</v>
      </c>
      <c r="AF64" s="33" t="str">
        <f t="shared" si="7"/>
        <v>150******10</v>
      </c>
      <c r="AG64" s="33"/>
    </row>
    <row r="65" s="6" customFormat="1" ht="26" customHeight="1" spans="1:33">
      <c r="A65" s="32">
        <v>60</v>
      </c>
      <c r="B65" s="33" t="s">
        <v>25</v>
      </c>
      <c r="C65" s="33" t="s">
        <v>26</v>
      </c>
      <c r="D65" s="33" t="s">
        <v>173</v>
      </c>
      <c r="E65" s="34" t="s">
        <v>483</v>
      </c>
      <c r="F65" s="33" t="s">
        <v>484</v>
      </c>
      <c r="G65" s="33" t="s">
        <v>30</v>
      </c>
      <c r="H65" s="149" t="s">
        <v>485</v>
      </c>
      <c r="I65" s="34" t="e">
        <f>IF(VLOOKUP(F65,#REF!,2,0)=H65,1,0)</f>
        <v>#REF!</v>
      </c>
      <c r="J65" s="34" t="str">
        <f t="shared" si="4"/>
        <v>431281******030208</v>
      </c>
      <c r="K65" s="33" t="s">
        <v>659</v>
      </c>
      <c r="L65" s="34" t="s">
        <v>486</v>
      </c>
      <c r="M65" s="34" t="e">
        <f>IF(VLOOKUP(F65,#REF!,5,0)=L65,1,0)</f>
        <v>#REF!</v>
      </c>
      <c r="N65" s="33">
        <v>5</v>
      </c>
      <c r="O65" s="33" t="e">
        <f>IF(VLOOKUP(F65,#REF!,6,0)=N65,1,0)</f>
        <v>#REF!</v>
      </c>
      <c r="P65" s="33" t="s">
        <v>34</v>
      </c>
      <c r="Q65" s="33" t="e">
        <f>IF(VLOOKUP(F65,#REF!,7,0)=P65,1,0)</f>
        <v>#REF!</v>
      </c>
      <c r="R65" s="33">
        <v>202009</v>
      </c>
      <c r="S65" s="34" t="s">
        <v>487</v>
      </c>
      <c r="T65" s="34" t="e">
        <f>IF(VLOOKUP(F65,#REF!,9,0)=S65,1,0)</f>
        <v>#REF!</v>
      </c>
      <c r="U65" s="33" t="s">
        <v>488</v>
      </c>
      <c r="V65" s="33" t="e">
        <f>IF(VLOOKUP(F65,#REF!,10,0)=U65,1,0)</f>
        <v>#REF!</v>
      </c>
      <c r="W65" s="34" t="s">
        <v>489</v>
      </c>
      <c r="X65" s="34" t="e">
        <f>IF(VLOOKUP(F65,#REF!,16,0)=W65,1,0)</f>
        <v>#REF!</v>
      </c>
      <c r="Y65" s="34" t="str">
        <f t="shared" si="5"/>
        <v>81014350******055</v>
      </c>
      <c r="Z65" s="114">
        <v>1500</v>
      </c>
      <c r="AA65" s="33"/>
      <c r="AB65" s="33" t="s">
        <v>488</v>
      </c>
      <c r="AC65" s="149" t="s">
        <v>490</v>
      </c>
      <c r="AD65" s="34" t="str">
        <f t="shared" si="6"/>
        <v>433002******312911</v>
      </c>
      <c r="AE65" s="33" t="s">
        <v>491</v>
      </c>
      <c r="AF65" s="33" t="str">
        <f t="shared" si="7"/>
        <v>155******68</v>
      </c>
      <c r="AG65" s="33" t="s">
        <v>224</v>
      </c>
    </row>
    <row r="66" s="6" customFormat="1" ht="26" customHeight="1" spans="1:33">
      <c r="A66" s="32">
        <v>61</v>
      </c>
      <c r="B66" s="33" t="s">
        <v>25</v>
      </c>
      <c r="C66" s="33" t="s">
        <v>26</v>
      </c>
      <c r="D66" s="33" t="s">
        <v>173</v>
      </c>
      <c r="E66" s="34" t="s">
        <v>493</v>
      </c>
      <c r="F66" s="33" t="s">
        <v>494</v>
      </c>
      <c r="G66" s="33" t="s">
        <v>58</v>
      </c>
      <c r="H66" s="34" t="s">
        <v>495</v>
      </c>
      <c r="I66" s="34" t="e">
        <f>IF(VLOOKUP(F66,#REF!,2,0)=H66,1,0)</f>
        <v>#REF!</v>
      </c>
      <c r="J66" s="34" t="str">
        <f t="shared" si="4"/>
        <v>431281******230098</v>
      </c>
      <c r="K66" s="33" t="s">
        <v>659</v>
      </c>
      <c r="L66" s="34" t="s">
        <v>496</v>
      </c>
      <c r="M66" s="34" t="e">
        <f>IF(VLOOKUP(F66,#REF!,5,0)=L66,1,0)</f>
        <v>#REF!</v>
      </c>
      <c r="N66" s="33">
        <v>2</v>
      </c>
      <c r="O66" s="33" t="e">
        <f>IF(VLOOKUP(F66,#REF!,6,0)=N66,1,0)</f>
        <v>#REF!</v>
      </c>
      <c r="P66" s="33" t="s">
        <v>34</v>
      </c>
      <c r="Q66" s="33" t="e">
        <f>IF(VLOOKUP(F66,#REF!,7,0)=P66,1,0)</f>
        <v>#REF!</v>
      </c>
      <c r="R66" s="33">
        <v>202309</v>
      </c>
      <c r="S66" s="34" t="s">
        <v>237</v>
      </c>
      <c r="T66" s="34" t="e">
        <f>IF(VLOOKUP(F66,#REF!,9,0)=S66,1,0)</f>
        <v>#REF!</v>
      </c>
      <c r="U66" s="33" t="s">
        <v>497</v>
      </c>
      <c r="V66" s="33" t="e">
        <f>IF(VLOOKUP(F66,#REF!,10,0)=U66,1,0)</f>
        <v>#REF!</v>
      </c>
      <c r="W66" s="34" t="s">
        <v>498</v>
      </c>
      <c r="X66" s="34" t="e">
        <f>IF(VLOOKUP(F66,#REF!,16,0)=W66,1,0)</f>
        <v>#REF!</v>
      </c>
      <c r="Y66" s="34" t="str">
        <f t="shared" si="5"/>
        <v>81014350******285</v>
      </c>
      <c r="Z66" s="114">
        <v>1500</v>
      </c>
      <c r="AA66" s="33"/>
      <c r="AB66" s="33" t="s">
        <v>497</v>
      </c>
      <c r="AC66" s="34" t="s">
        <v>499</v>
      </c>
      <c r="AD66" s="34" t="str">
        <f t="shared" si="6"/>
        <v>433002******052911</v>
      </c>
      <c r="AE66" s="33" t="s">
        <v>500</v>
      </c>
      <c r="AF66" s="33" t="str">
        <f t="shared" si="7"/>
        <v>138******74</v>
      </c>
      <c r="AG66" s="33"/>
    </row>
    <row r="67" s="6" customFormat="1" ht="26" customHeight="1" spans="1:33">
      <c r="A67" s="32">
        <v>62</v>
      </c>
      <c r="B67" s="33" t="s">
        <v>25</v>
      </c>
      <c r="C67" s="33" t="s">
        <v>26</v>
      </c>
      <c r="D67" s="33" t="s">
        <v>173</v>
      </c>
      <c r="E67" s="34" t="s">
        <v>502</v>
      </c>
      <c r="F67" s="33" t="s">
        <v>503</v>
      </c>
      <c r="G67" s="33" t="s">
        <v>30</v>
      </c>
      <c r="H67" s="34" t="s">
        <v>504</v>
      </c>
      <c r="I67" s="34" t="e">
        <f>IF(VLOOKUP(F67,#REF!,2,0)=H67,1,0)</f>
        <v>#REF!</v>
      </c>
      <c r="J67" s="34" t="str">
        <f t="shared" si="4"/>
        <v>431281******080028</v>
      </c>
      <c r="K67" s="33" t="s">
        <v>659</v>
      </c>
      <c r="L67" s="34" t="s">
        <v>505</v>
      </c>
      <c r="M67" s="34" t="e">
        <f>IF(VLOOKUP(F67,#REF!,5,0)=L67,1,0)</f>
        <v>#REF!</v>
      </c>
      <c r="N67" s="33">
        <v>1</v>
      </c>
      <c r="O67" s="33" t="e">
        <f>IF(VLOOKUP(F67,#REF!,6,0)=N67,1,0)</f>
        <v>#REF!</v>
      </c>
      <c r="P67" s="33" t="s">
        <v>34</v>
      </c>
      <c r="Q67" s="33" t="e">
        <f>IF(VLOOKUP(F67,#REF!,7,0)=P67,1,0)</f>
        <v>#REF!</v>
      </c>
      <c r="R67" s="33">
        <v>202409</v>
      </c>
      <c r="S67" s="34" t="s">
        <v>197</v>
      </c>
      <c r="T67" s="34" t="e">
        <f>IF(VLOOKUP(F67,#REF!,9,0)=S67,1,0)</f>
        <v>#REF!</v>
      </c>
      <c r="U67" s="33" t="s">
        <v>506</v>
      </c>
      <c r="V67" s="33" t="e">
        <f>IF(VLOOKUP(F67,#REF!,10,0)=U67,1,0)</f>
        <v>#REF!</v>
      </c>
      <c r="W67" s="34" t="s">
        <v>507</v>
      </c>
      <c r="X67" s="34" t="e">
        <f>IF(VLOOKUP(F67,#REF!,16,0)=W67,1,0)</f>
        <v>#REF!</v>
      </c>
      <c r="Y67" s="34" t="str">
        <f t="shared" si="5"/>
        <v>81014350******608</v>
      </c>
      <c r="Z67" s="114">
        <v>1500</v>
      </c>
      <c r="AA67" s="33"/>
      <c r="AB67" s="33" t="s">
        <v>506</v>
      </c>
      <c r="AC67" s="34" t="s">
        <v>508</v>
      </c>
      <c r="AD67" s="34" t="str">
        <f t="shared" si="6"/>
        <v>433002******302919</v>
      </c>
      <c r="AE67" s="33" t="s">
        <v>509</v>
      </c>
      <c r="AF67" s="33" t="str">
        <f t="shared" si="7"/>
        <v>180******81</v>
      </c>
      <c r="AG67" s="33"/>
    </row>
    <row r="68" s="6" customFormat="1" ht="26" customHeight="1" spans="1:33">
      <c r="A68" s="32">
        <v>63</v>
      </c>
      <c r="B68" s="33" t="s">
        <v>25</v>
      </c>
      <c r="C68" s="33" t="s">
        <v>26</v>
      </c>
      <c r="D68" s="33" t="s">
        <v>173</v>
      </c>
      <c r="E68" s="34" t="s">
        <v>511</v>
      </c>
      <c r="F68" s="33" t="s">
        <v>512</v>
      </c>
      <c r="G68" s="33" t="s">
        <v>58</v>
      </c>
      <c r="H68" s="34" t="s">
        <v>513</v>
      </c>
      <c r="I68" s="34" t="e">
        <f>IF(VLOOKUP(F68,#REF!,2,0)=H68,1,0)</f>
        <v>#REF!</v>
      </c>
      <c r="J68" s="34" t="str">
        <f t="shared" si="4"/>
        <v>431281******240014</v>
      </c>
      <c r="K68" s="33" t="s">
        <v>659</v>
      </c>
      <c r="L68" s="34" t="s">
        <v>177</v>
      </c>
      <c r="M68" s="34" t="e">
        <f>IF(VLOOKUP(F68,#REF!,5,0)=L68,1,0)</f>
        <v>#REF!</v>
      </c>
      <c r="N68" s="33">
        <v>3</v>
      </c>
      <c r="O68" s="33" t="e">
        <f>IF(VLOOKUP(F68,#REF!,6,0)=N68,1,0)</f>
        <v>#REF!</v>
      </c>
      <c r="P68" s="33" t="s">
        <v>34</v>
      </c>
      <c r="Q68" s="33" t="e">
        <f>IF(VLOOKUP(F68,#REF!,7,0)=P68,1,0)</f>
        <v>#REF!</v>
      </c>
      <c r="R68" s="33">
        <v>202209</v>
      </c>
      <c r="S68" s="34" t="s">
        <v>687</v>
      </c>
      <c r="T68" s="34" t="e">
        <f>IF(VLOOKUP(F68,#REF!,9,0)=S68,1,0)</f>
        <v>#REF!</v>
      </c>
      <c r="U68" s="33" t="s">
        <v>515</v>
      </c>
      <c r="V68" s="33" t="e">
        <f>IF(VLOOKUP(F68,#REF!,10,0)=U68,1,0)</f>
        <v>#REF!</v>
      </c>
      <c r="W68" s="34" t="s">
        <v>516</v>
      </c>
      <c r="X68" s="34" t="e">
        <f>IF(VLOOKUP(F68,#REF!,16,0)=W68,1,0)</f>
        <v>#REF!</v>
      </c>
      <c r="Y68" s="34" t="str">
        <f t="shared" si="5"/>
        <v>81014350******229</v>
      </c>
      <c r="Z68" s="114">
        <v>1500</v>
      </c>
      <c r="AA68" s="33"/>
      <c r="AB68" s="33" t="s">
        <v>515</v>
      </c>
      <c r="AC68" s="34" t="s">
        <v>517</v>
      </c>
      <c r="AD68" s="34" t="str">
        <f t="shared" si="6"/>
        <v>433002******19291X</v>
      </c>
      <c r="AE68" s="33">
        <v>18107456773</v>
      </c>
      <c r="AF68" s="33" t="str">
        <f t="shared" si="7"/>
        <v>181******73</v>
      </c>
      <c r="AG68" s="33"/>
    </row>
    <row r="69" s="6" customFormat="1" ht="26" customHeight="1" spans="1:33">
      <c r="A69" s="32">
        <v>64</v>
      </c>
      <c r="B69" s="33" t="s">
        <v>25</v>
      </c>
      <c r="C69" s="33" t="s">
        <v>26</v>
      </c>
      <c r="D69" s="33" t="s">
        <v>173</v>
      </c>
      <c r="E69" s="34" t="s">
        <v>520</v>
      </c>
      <c r="F69" s="33" t="s">
        <v>521</v>
      </c>
      <c r="G69" s="33" t="s">
        <v>58</v>
      </c>
      <c r="H69" s="34" t="s">
        <v>522</v>
      </c>
      <c r="I69" s="34" t="e">
        <f>IF(VLOOKUP(F69,#REF!,2,0)=H69,1,0)</f>
        <v>#REF!</v>
      </c>
      <c r="J69" s="34" t="str">
        <f t="shared" si="4"/>
        <v>431281******050171</v>
      </c>
      <c r="K69" s="33" t="s">
        <v>659</v>
      </c>
      <c r="L69" s="34" t="s">
        <v>523</v>
      </c>
      <c r="M69" s="34" t="e">
        <f>IF(VLOOKUP(F69,#REF!,5,0)=L69,1,0)</f>
        <v>#REF!</v>
      </c>
      <c r="N69" s="33">
        <v>3</v>
      </c>
      <c r="O69" s="33" t="e">
        <f>IF(VLOOKUP(F69,#REF!,6,0)=N69,1,0)</f>
        <v>#REF!</v>
      </c>
      <c r="P69" s="33" t="s">
        <v>34</v>
      </c>
      <c r="Q69" s="33" t="e">
        <f>IF(VLOOKUP(F69,#REF!,7,0)=P69,1,0)</f>
        <v>#REF!</v>
      </c>
      <c r="R69" s="33">
        <v>202210</v>
      </c>
      <c r="S69" s="34" t="s">
        <v>524</v>
      </c>
      <c r="T69" s="34" t="e">
        <f>IF(VLOOKUP(F69,#REF!,9,0)=S69,1,0)</f>
        <v>#REF!</v>
      </c>
      <c r="U69" s="33" t="s">
        <v>525</v>
      </c>
      <c r="V69" s="33" t="e">
        <f>IF(VLOOKUP(F69,#REF!,10,0)=U69,1,0)</f>
        <v>#REF!</v>
      </c>
      <c r="W69" s="34" t="s">
        <v>526</v>
      </c>
      <c r="X69" s="34" t="e">
        <f>IF(VLOOKUP(F69,#REF!,16,0)=W69,1,0)</f>
        <v>#REF!</v>
      </c>
      <c r="Y69" s="34" t="str">
        <f t="shared" si="5"/>
        <v>81014350******784</v>
      </c>
      <c r="Z69" s="114">
        <v>1500</v>
      </c>
      <c r="AA69" s="33"/>
      <c r="AB69" s="33" t="s">
        <v>525</v>
      </c>
      <c r="AC69" s="34" t="s">
        <v>527</v>
      </c>
      <c r="AD69" s="34" t="str">
        <f t="shared" si="6"/>
        <v>433002******220819</v>
      </c>
      <c r="AE69" s="33" t="s">
        <v>528</v>
      </c>
      <c r="AF69" s="33" t="str">
        <f t="shared" si="7"/>
        <v>188******92</v>
      </c>
      <c r="AG69" s="33"/>
    </row>
    <row r="70" s="6" customFormat="1" ht="26" customHeight="1" spans="1:33">
      <c r="A70" s="32">
        <v>65</v>
      </c>
      <c r="B70" s="33" t="s">
        <v>25</v>
      </c>
      <c r="C70" s="33" t="s">
        <v>26</v>
      </c>
      <c r="D70" s="33" t="s">
        <v>173</v>
      </c>
      <c r="E70" s="34" t="s">
        <v>530</v>
      </c>
      <c r="F70" s="33" t="s">
        <v>531</v>
      </c>
      <c r="G70" s="33" t="s">
        <v>58</v>
      </c>
      <c r="H70" s="34" t="s">
        <v>532</v>
      </c>
      <c r="I70" s="34" t="e">
        <f>IF(VLOOKUP(F70,#REF!,2,0)=H70,1,0)</f>
        <v>#REF!</v>
      </c>
      <c r="J70" s="34" t="str">
        <f t="shared" si="4"/>
        <v>431281******210052</v>
      </c>
      <c r="K70" s="33" t="s">
        <v>659</v>
      </c>
      <c r="L70" s="34" t="s">
        <v>103</v>
      </c>
      <c r="M70" s="34" t="e">
        <f>IF(VLOOKUP(F70,#REF!,5,0)=L70,1,0)</f>
        <v>#REF!</v>
      </c>
      <c r="N70" s="33">
        <v>3</v>
      </c>
      <c r="O70" s="33" t="e">
        <f>IF(VLOOKUP(F70,#REF!,6,0)=N70,1,0)</f>
        <v>#REF!</v>
      </c>
      <c r="P70" s="33" t="s">
        <v>34</v>
      </c>
      <c r="Q70" s="33" t="e">
        <f>IF(VLOOKUP(F70,#REF!,7,0)=P70,1,0)</f>
        <v>#REF!</v>
      </c>
      <c r="R70" s="33">
        <v>202210</v>
      </c>
      <c r="S70" s="34" t="s">
        <v>533</v>
      </c>
      <c r="T70" s="34" t="e">
        <f>IF(VLOOKUP(F70,#REF!,9,0)=S70,1,0)</f>
        <v>#REF!</v>
      </c>
      <c r="U70" s="33" t="s">
        <v>534</v>
      </c>
      <c r="V70" s="33" t="e">
        <f>IF(VLOOKUP(F70,#REF!,10,0)=U70,1,0)</f>
        <v>#REF!</v>
      </c>
      <c r="W70" s="34" t="s">
        <v>535</v>
      </c>
      <c r="X70" s="34" t="e">
        <f>IF(VLOOKUP(F70,#REF!,16,0)=W70,1,0)</f>
        <v>#REF!</v>
      </c>
      <c r="Y70" s="34" t="str">
        <f t="shared" si="5"/>
        <v>81014350******461</v>
      </c>
      <c r="Z70" s="114">
        <v>1500</v>
      </c>
      <c r="AA70" s="33"/>
      <c r="AB70" s="33" t="s">
        <v>534</v>
      </c>
      <c r="AC70" s="34" t="s">
        <v>536</v>
      </c>
      <c r="AD70" s="34" t="str">
        <f t="shared" si="6"/>
        <v>433002******140833</v>
      </c>
      <c r="AE70" s="33" t="s">
        <v>537</v>
      </c>
      <c r="AF70" s="33" t="str">
        <f t="shared" si="7"/>
        <v>137******45</v>
      </c>
      <c r="AG70" s="33"/>
    </row>
    <row r="71" s="6" customFormat="1" ht="26" customHeight="1" spans="1:33">
      <c r="A71" s="32">
        <v>66</v>
      </c>
      <c r="B71" s="33" t="s">
        <v>25</v>
      </c>
      <c r="C71" s="33" t="s">
        <v>26</v>
      </c>
      <c r="D71" s="33" t="s">
        <v>173</v>
      </c>
      <c r="E71" s="34" t="s">
        <v>530</v>
      </c>
      <c r="F71" s="33" t="s">
        <v>539</v>
      </c>
      <c r="G71" s="33" t="s">
        <v>30</v>
      </c>
      <c r="H71" s="149" t="s">
        <v>540</v>
      </c>
      <c r="I71" s="34" t="e">
        <f>IF(VLOOKUP(F71,#REF!,2,0)=H71,1,0)</f>
        <v>#REF!</v>
      </c>
      <c r="J71" s="34" t="str">
        <f t="shared" ref="J71:J101" si="8">REPLACE(H71,7,6,"******")</f>
        <v>431281******040109</v>
      </c>
      <c r="K71" s="33" t="s">
        <v>659</v>
      </c>
      <c r="L71" s="34" t="s">
        <v>541</v>
      </c>
      <c r="M71" s="34" t="e">
        <f>IF(VLOOKUP(F71,#REF!,5,0)=L71,1,0)</f>
        <v>#REF!</v>
      </c>
      <c r="N71" s="33">
        <v>3</v>
      </c>
      <c r="O71" s="33" t="e">
        <f>IF(VLOOKUP(F71,#REF!,6,0)=N71,1,0)</f>
        <v>#REF!</v>
      </c>
      <c r="P71" s="33" t="s">
        <v>34</v>
      </c>
      <c r="Q71" s="33" t="e">
        <f>IF(VLOOKUP(F71,#REF!,7,0)=P71,1,0)</f>
        <v>#REF!</v>
      </c>
      <c r="R71" s="33">
        <v>202209</v>
      </c>
      <c r="S71" s="34" t="s">
        <v>271</v>
      </c>
      <c r="T71" s="34" t="e">
        <f>IF(VLOOKUP(F71,#REF!,9,0)=S71,1,0)</f>
        <v>#REF!</v>
      </c>
      <c r="U71" s="33" t="s">
        <v>542</v>
      </c>
      <c r="V71" s="33" t="e">
        <f>IF(VLOOKUP(F71,#REF!,10,0)=U71,1,0)</f>
        <v>#REF!</v>
      </c>
      <c r="W71" s="34" t="s">
        <v>543</v>
      </c>
      <c r="X71" s="34" t="e">
        <f>IF(VLOOKUP(F71,#REF!,16,0)=W71,1,0)</f>
        <v>#REF!</v>
      </c>
      <c r="Y71" s="34" t="str">
        <f t="shared" ref="Y71:Y102" si="9">REPLACE(W71,9,6,"******")</f>
        <v>81014350******937</v>
      </c>
      <c r="Z71" s="114">
        <v>1500</v>
      </c>
      <c r="AA71" s="33"/>
      <c r="AB71" s="33" t="s">
        <v>542</v>
      </c>
      <c r="AC71" s="149" t="s">
        <v>544</v>
      </c>
      <c r="AD71" s="34" t="str">
        <f t="shared" ref="AD71:AD102" si="10">REPLACE(AC71,7,6,"******")</f>
        <v>431281******046811</v>
      </c>
      <c r="AE71" s="33">
        <v>13874469161</v>
      </c>
      <c r="AF71" s="33" t="str">
        <f t="shared" ref="AF71:AF102" si="11">REPLACE(AE71,4,6,"******")</f>
        <v>138******61</v>
      </c>
      <c r="AG71" s="33"/>
    </row>
    <row r="72" s="6" customFormat="1" ht="26" customHeight="1" spans="1:33">
      <c r="A72" s="32">
        <v>67</v>
      </c>
      <c r="B72" s="33" t="s">
        <v>25</v>
      </c>
      <c r="C72" s="33" t="s">
        <v>26</v>
      </c>
      <c r="D72" s="33" t="s">
        <v>173</v>
      </c>
      <c r="E72" s="34" t="s">
        <v>502</v>
      </c>
      <c r="F72" s="33" t="s">
        <v>546</v>
      </c>
      <c r="G72" s="33" t="s">
        <v>30</v>
      </c>
      <c r="H72" s="34" t="s">
        <v>547</v>
      </c>
      <c r="I72" s="34" t="e">
        <f>IF(VLOOKUP(F72,#REF!,2,0)=H72,1,0)</f>
        <v>#REF!</v>
      </c>
      <c r="J72" s="34" t="str">
        <f t="shared" si="8"/>
        <v>431281******300065</v>
      </c>
      <c r="K72" s="33" t="s">
        <v>659</v>
      </c>
      <c r="L72" s="34" t="s">
        <v>278</v>
      </c>
      <c r="M72" s="34" t="e">
        <f>IF(VLOOKUP(F72,#REF!,5,0)=L72,1,0)</f>
        <v>#REF!</v>
      </c>
      <c r="N72" s="33">
        <v>3</v>
      </c>
      <c r="O72" s="33" t="e">
        <f>IF(VLOOKUP(F72,#REF!,6,0)=N72,1,0)</f>
        <v>#REF!</v>
      </c>
      <c r="P72" s="33" t="s">
        <v>34</v>
      </c>
      <c r="Q72" s="33" t="e">
        <f>IF(VLOOKUP(F72,#REF!,7,0)=P72,1,0)</f>
        <v>#REF!</v>
      </c>
      <c r="R72" s="33">
        <v>202210</v>
      </c>
      <c r="S72" s="34" t="s">
        <v>487</v>
      </c>
      <c r="T72" s="34" t="e">
        <f>IF(VLOOKUP(F72,#REF!,9,0)=S72,1,0)</f>
        <v>#REF!</v>
      </c>
      <c r="U72" s="33" t="s">
        <v>548</v>
      </c>
      <c r="V72" s="33" t="e">
        <f>IF(VLOOKUP(F72,#REF!,10,0)=U72,1,0)</f>
        <v>#REF!</v>
      </c>
      <c r="W72" s="34" t="s">
        <v>549</v>
      </c>
      <c r="X72" s="34" t="e">
        <f>IF(VLOOKUP(F72,#REF!,16,0)=W72,1,0)</f>
        <v>#REF!</v>
      </c>
      <c r="Y72" s="34" t="str">
        <f t="shared" si="9"/>
        <v>81014350******642</v>
      </c>
      <c r="Z72" s="114">
        <v>1500</v>
      </c>
      <c r="AA72" s="33"/>
      <c r="AB72" s="33" t="s">
        <v>548</v>
      </c>
      <c r="AC72" s="34" t="s">
        <v>550</v>
      </c>
      <c r="AD72" s="34" t="str">
        <f t="shared" si="10"/>
        <v>433002******262919</v>
      </c>
      <c r="AE72" s="33" t="s">
        <v>551</v>
      </c>
      <c r="AF72" s="33" t="str">
        <f t="shared" si="11"/>
        <v>157******30</v>
      </c>
      <c r="AG72" s="33"/>
    </row>
    <row r="73" s="5" customFormat="1" ht="26" customHeight="1" spans="1:33">
      <c r="A73" s="32">
        <v>68</v>
      </c>
      <c r="B73" s="33" t="s">
        <v>25</v>
      </c>
      <c r="C73" s="33" t="s">
        <v>26</v>
      </c>
      <c r="D73" s="33" t="s">
        <v>27</v>
      </c>
      <c r="E73" s="34" t="s">
        <v>502</v>
      </c>
      <c r="F73" s="33" t="s">
        <v>553</v>
      </c>
      <c r="G73" s="33" t="s">
        <v>30</v>
      </c>
      <c r="H73" s="34" t="s">
        <v>554</v>
      </c>
      <c r="I73" s="34" t="e">
        <f>IF(VLOOKUP(F73,#REF!,2,0)=H73,1,0)</f>
        <v>#REF!</v>
      </c>
      <c r="J73" s="34" t="str">
        <f t="shared" si="8"/>
        <v>431281******056824</v>
      </c>
      <c r="K73" s="33" t="s">
        <v>659</v>
      </c>
      <c r="L73" s="34" t="s">
        <v>103</v>
      </c>
      <c r="M73" s="34" t="e">
        <f>IF(VLOOKUP(F73,#REF!,5,0)=L73,1,0)</f>
        <v>#REF!</v>
      </c>
      <c r="N73" s="33">
        <v>3</v>
      </c>
      <c r="O73" s="33" t="e">
        <f>IF(VLOOKUP(F73,#REF!,6,0)=N73,1,0)</f>
        <v>#REF!</v>
      </c>
      <c r="P73" s="33" t="s">
        <v>34</v>
      </c>
      <c r="Q73" s="33" t="e">
        <f>IF(VLOOKUP(F73,#REF!,7,0)=P73,1,0)</f>
        <v>#REF!</v>
      </c>
      <c r="R73" s="33">
        <v>202210</v>
      </c>
      <c r="S73" s="34" t="s">
        <v>271</v>
      </c>
      <c r="T73" s="34" t="e">
        <f>IF(VLOOKUP(F73,#REF!,9,0)=S73,1,0)</f>
        <v>#REF!</v>
      </c>
      <c r="U73" s="33" t="s">
        <v>555</v>
      </c>
      <c r="V73" s="33" t="e">
        <f>IF(VLOOKUP(F73,#REF!,10,0)=U73,1,0)</f>
        <v>#REF!</v>
      </c>
      <c r="W73" s="34" t="s">
        <v>556</v>
      </c>
      <c r="X73" s="34" t="e">
        <f>IF(VLOOKUP(F73,#REF!,16,0)=W73,1,0)</f>
        <v>#REF!</v>
      </c>
      <c r="Y73" s="34" t="str">
        <f t="shared" si="9"/>
        <v>81014350******619</v>
      </c>
      <c r="Z73" s="114">
        <v>1500</v>
      </c>
      <c r="AA73" s="33"/>
      <c r="AB73" s="33" t="s">
        <v>555</v>
      </c>
      <c r="AC73" s="34" t="s">
        <v>557</v>
      </c>
      <c r="AD73" s="34" t="str">
        <f t="shared" si="10"/>
        <v>433002******182913</v>
      </c>
      <c r="AE73" s="33" t="s">
        <v>558</v>
      </c>
      <c r="AF73" s="33" t="str">
        <f t="shared" si="11"/>
        <v>186******37</v>
      </c>
      <c r="AG73" s="33"/>
    </row>
    <row r="74" s="8" customFormat="1" ht="26" customHeight="1" spans="1:33">
      <c r="A74" s="32">
        <v>69</v>
      </c>
      <c r="B74" s="33" t="s">
        <v>25</v>
      </c>
      <c r="C74" s="33" t="s">
        <v>26</v>
      </c>
      <c r="D74" s="33" t="s">
        <v>27</v>
      </c>
      <c r="E74" s="34" t="s">
        <v>560</v>
      </c>
      <c r="F74" s="33" t="s">
        <v>561</v>
      </c>
      <c r="G74" s="33" t="s">
        <v>58</v>
      </c>
      <c r="H74" s="34" t="s">
        <v>562</v>
      </c>
      <c r="I74" s="34" t="e">
        <f>IF(VLOOKUP(F74,#REF!,2,0)=H74,1,0)</f>
        <v>#REF!</v>
      </c>
      <c r="J74" s="34" t="str">
        <f t="shared" si="8"/>
        <v>431281******210030</v>
      </c>
      <c r="K74" s="33" t="s">
        <v>659</v>
      </c>
      <c r="L74" s="34" t="s">
        <v>60</v>
      </c>
      <c r="M74" s="34" t="e">
        <f>IF(VLOOKUP(F74,#REF!,5,0)=L74,1,0)</f>
        <v>#REF!</v>
      </c>
      <c r="N74" s="33">
        <v>3</v>
      </c>
      <c r="O74" s="33" t="e">
        <f>IF(VLOOKUP(F74,#REF!,6,0)=N74,1,0)</f>
        <v>#REF!</v>
      </c>
      <c r="P74" s="33" t="s">
        <v>61</v>
      </c>
      <c r="Q74" s="33" t="e">
        <f>IF(VLOOKUP(F74,#REF!,7,0)=P74,1,0)</f>
        <v>#REF!</v>
      </c>
      <c r="R74" s="33">
        <v>202209</v>
      </c>
      <c r="S74" s="34" t="s">
        <v>171</v>
      </c>
      <c r="T74" s="34" t="e">
        <f>IF(VLOOKUP(F74,#REF!,9,0)=S74,1,0)</f>
        <v>#REF!</v>
      </c>
      <c r="U74" s="33" t="s">
        <v>563</v>
      </c>
      <c r="V74" s="33" t="e">
        <f>IF(VLOOKUP(F74,#REF!,10,0)=U74,1,0)</f>
        <v>#REF!</v>
      </c>
      <c r="W74" s="34" t="s">
        <v>564</v>
      </c>
      <c r="X74" s="34" t="e">
        <f>IF(VLOOKUP(F74,#REF!,16,0)=W74,1,0)</f>
        <v>#REF!</v>
      </c>
      <c r="Y74" s="34" t="str">
        <f t="shared" si="9"/>
        <v>81014350******846</v>
      </c>
      <c r="Z74" s="114">
        <v>1500</v>
      </c>
      <c r="AA74" s="33"/>
      <c r="AB74" s="33" t="s">
        <v>563</v>
      </c>
      <c r="AC74" s="34" t="s">
        <v>565</v>
      </c>
      <c r="AD74" s="34" t="str">
        <f t="shared" si="10"/>
        <v>431281******026819</v>
      </c>
      <c r="AE74" s="33" t="s">
        <v>566</v>
      </c>
      <c r="AF74" s="33" t="str">
        <f t="shared" si="11"/>
        <v>135******21</v>
      </c>
      <c r="AG74" s="33"/>
    </row>
    <row r="75" s="8" customFormat="1" ht="26" customHeight="1" spans="1:33">
      <c r="A75" s="32">
        <v>70</v>
      </c>
      <c r="B75" s="33" t="s">
        <v>25</v>
      </c>
      <c r="C75" s="33" t="s">
        <v>26</v>
      </c>
      <c r="D75" s="33" t="s">
        <v>27</v>
      </c>
      <c r="E75" s="34" t="s">
        <v>568</v>
      </c>
      <c r="F75" s="33" t="s">
        <v>569</v>
      </c>
      <c r="G75" s="33" t="s">
        <v>30</v>
      </c>
      <c r="H75" s="34" t="s">
        <v>570</v>
      </c>
      <c r="I75" s="34" t="e">
        <f>IF(VLOOKUP(F75,#REF!,2,0)=H75,1,0)</f>
        <v>#REF!</v>
      </c>
      <c r="J75" s="34" t="str">
        <f t="shared" si="8"/>
        <v>431281******210088</v>
      </c>
      <c r="K75" s="33" t="s">
        <v>659</v>
      </c>
      <c r="L75" s="34" t="s">
        <v>162</v>
      </c>
      <c r="M75" s="34" t="e">
        <f>IF(VLOOKUP(F75,#REF!,5,0)=L75,1,0)</f>
        <v>#REF!</v>
      </c>
      <c r="N75" s="33" t="s">
        <v>163</v>
      </c>
      <c r="O75" s="33" t="e">
        <f>IF(VLOOKUP(F75,#REF!,6,0)=N75,1,0)</f>
        <v>#REF!</v>
      </c>
      <c r="P75" s="33" t="s">
        <v>34</v>
      </c>
      <c r="Q75" s="33" t="e">
        <f>IF(VLOOKUP(F75,#REF!,7,0)=P75,1,0)</f>
        <v>#REF!</v>
      </c>
      <c r="R75" s="33">
        <v>202309</v>
      </c>
      <c r="S75" s="34" t="s">
        <v>271</v>
      </c>
      <c r="T75" s="34" t="e">
        <f>IF(VLOOKUP(F75,#REF!,9,0)=S75,1,0)</f>
        <v>#REF!</v>
      </c>
      <c r="U75" s="33" t="s">
        <v>571</v>
      </c>
      <c r="V75" s="33" t="e">
        <f>IF(VLOOKUP(F75,#REF!,10,0)=U75,1,0)</f>
        <v>#REF!</v>
      </c>
      <c r="W75" s="34" t="s">
        <v>572</v>
      </c>
      <c r="X75" s="34" t="e">
        <f>IF(VLOOKUP(F75,#REF!,16,0)=W75,1,0)</f>
        <v>#REF!</v>
      </c>
      <c r="Y75" s="34" t="str">
        <f t="shared" si="9"/>
        <v>81014350******525</v>
      </c>
      <c r="Z75" s="114" t="s">
        <v>573</v>
      </c>
      <c r="AA75" s="33"/>
      <c r="AB75" s="33" t="s">
        <v>571</v>
      </c>
      <c r="AC75" s="34" t="s">
        <v>574</v>
      </c>
      <c r="AD75" s="34" t="str">
        <f t="shared" si="10"/>
        <v>433002******290837</v>
      </c>
      <c r="AE75" s="33" t="s">
        <v>575</v>
      </c>
      <c r="AF75" s="33" t="str">
        <f t="shared" si="11"/>
        <v>137******78</v>
      </c>
      <c r="AG75" s="33"/>
    </row>
    <row r="76" s="8" customFormat="1" ht="26" customHeight="1" spans="1:33">
      <c r="A76" s="32">
        <v>71</v>
      </c>
      <c r="B76" s="33" t="s">
        <v>25</v>
      </c>
      <c r="C76" s="33" t="s">
        <v>26</v>
      </c>
      <c r="D76" s="33" t="s">
        <v>27</v>
      </c>
      <c r="E76" s="34" t="s">
        <v>577</v>
      </c>
      <c r="F76" s="33" t="s">
        <v>578</v>
      </c>
      <c r="G76" s="33" t="s">
        <v>58</v>
      </c>
      <c r="H76" s="34" t="s">
        <v>688</v>
      </c>
      <c r="I76" s="34" t="e">
        <f>IF(VLOOKUP(F76,#REF!,2,0)=H76,1,0)</f>
        <v>#REF!</v>
      </c>
      <c r="J76" s="34" t="str">
        <f t="shared" si="8"/>
        <v>431281******11003X</v>
      </c>
      <c r="K76" s="33" t="s">
        <v>659</v>
      </c>
      <c r="L76" s="34" t="s">
        <v>580</v>
      </c>
      <c r="M76" s="34" t="e">
        <f>IF(VLOOKUP(F76,#REF!,5,0)=L76,1,0)</f>
        <v>#REF!</v>
      </c>
      <c r="N76" s="33">
        <v>1</v>
      </c>
      <c r="O76" s="33" t="e">
        <f>IF(VLOOKUP(F76,#REF!,6,0)=N76,1,0)</f>
        <v>#REF!</v>
      </c>
      <c r="P76" s="33" t="s">
        <v>61</v>
      </c>
      <c r="Q76" s="33" t="e">
        <f>IF(VLOOKUP(F76,#REF!,7,0)=P76,1,0)</f>
        <v>#REF!</v>
      </c>
      <c r="R76" s="33">
        <v>202409</v>
      </c>
      <c r="S76" s="34" t="s">
        <v>581</v>
      </c>
      <c r="T76" s="34" t="e">
        <f>IF(VLOOKUP(F76,#REF!,9,0)=S76,1,0)</f>
        <v>#REF!</v>
      </c>
      <c r="U76" s="33" t="s">
        <v>582</v>
      </c>
      <c r="V76" s="33" t="e">
        <f>IF(VLOOKUP(F76,#REF!,10,0)=U76,1,0)</f>
        <v>#REF!</v>
      </c>
      <c r="W76" s="149" t="s">
        <v>583</v>
      </c>
      <c r="X76" s="34" t="e">
        <f>IF(VLOOKUP(F76,#REF!,16,0)=W76,1,0)</f>
        <v>#REF!</v>
      </c>
      <c r="Y76" s="34" t="str">
        <f t="shared" si="9"/>
        <v>81014350******993</v>
      </c>
      <c r="Z76" s="114">
        <v>1500</v>
      </c>
      <c r="AA76" s="33"/>
      <c r="AB76" s="33" t="s">
        <v>582</v>
      </c>
      <c r="AC76" s="149" t="s">
        <v>584</v>
      </c>
      <c r="AD76" s="34" t="str">
        <f t="shared" si="10"/>
        <v>433002******1180813</v>
      </c>
      <c r="AE76" s="33">
        <v>15115199146</v>
      </c>
      <c r="AF76" s="33" t="str">
        <f t="shared" si="11"/>
        <v>151******46</v>
      </c>
      <c r="AG76" s="33"/>
    </row>
    <row r="77" s="4" customFormat="1" ht="26" customHeight="1" spans="1:33">
      <c r="A77" s="32">
        <v>72</v>
      </c>
      <c r="B77" s="33" t="s">
        <v>25</v>
      </c>
      <c r="C77" s="33" t="s">
        <v>26</v>
      </c>
      <c r="D77" s="33" t="s">
        <v>27</v>
      </c>
      <c r="E77" s="34" t="s">
        <v>586</v>
      </c>
      <c r="F77" s="33" t="s">
        <v>587</v>
      </c>
      <c r="G77" s="33" t="s">
        <v>58</v>
      </c>
      <c r="H77" s="149" t="s">
        <v>588</v>
      </c>
      <c r="I77" s="34" t="e">
        <f>IF(VLOOKUP(F77,#REF!,2,0)=H77,1,0)</f>
        <v>#REF!</v>
      </c>
      <c r="J77" s="34" t="str">
        <f t="shared" si="8"/>
        <v>431281******260112</v>
      </c>
      <c r="K77" s="33" t="s">
        <v>659</v>
      </c>
      <c r="L77" s="34" t="s">
        <v>103</v>
      </c>
      <c r="M77" s="34" t="e">
        <f>IF(VLOOKUP(F77,#REF!,5,0)=L77,1,0)</f>
        <v>#REF!</v>
      </c>
      <c r="N77" s="33">
        <v>5</v>
      </c>
      <c r="O77" s="33" t="e">
        <f>IF(VLOOKUP(F77,#REF!,6,0)=N77,1,0)</f>
        <v>#REF!</v>
      </c>
      <c r="P77" s="33" t="s">
        <v>34</v>
      </c>
      <c r="Q77" s="33" t="e">
        <f>IF(VLOOKUP(F77,#REF!,7,0)=P77,1,0)</f>
        <v>#REF!</v>
      </c>
      <c r="R77" s="33" t="s">
        <v>589</v>
      </c>
      <c r="S77" s="34" t="s">
        <v>237</v>
      </c>
      <c r="T77" s="34" t="e">
        <f>IF(VLOOKUP(F77,#REF!,9,0)=S77,1,0)</f>
        <v>#REF!</v>
      </c>
      <c r="U77" s="33" t="s">
        <v>590</v>
      </c>
      <c r="V77" s="33" t="e">
        <f>IF(VLOOKUP(F77,#REF!,10,0)=U77,1,0)</f>
        <v>#REF!</v>
      </c>
      <c r="W77" s="149" t="s">
        <v>591</v>
      </c>
      <c r="X77" s="34" t="e">
        <f>IF(VLOOKUP(F77,#REF!,16,0)=W77,1,0)</f>
        <v>#REF!</v>
      </c>
      <c r="Y77" s="34" t="str">
        <f t="shared" si="9"/>
        <v>81014350******405</v>
      </c>
      <c r="Z77" s="114">
        <v>1500</v>
      </c>
      <c r="AA77" s="33"/>
      <c r="AB77" s="33" t="s">
        <v>590</v>
      </c>
      <c r="AC77" s="34" t="s">
        <v>592</v>
      </c>
      <c r="AD77" s="34" t="str">
        <f t="shared" si="10"/>
        <v>433002******192813</v>
      </c>
      <c r="AE77" s="33" t="s">
        <v>593</v>
      </c>
      <c r="AF77" s="33" t="str">
        <f t="shared" si="11"/>
        <v>187******02</v>
      </c>
      <c r="AG77" s="33" t="s">
        <v>594</v>
      </c>
    </row>
    <row r="78" s="4" customFormat="1" ht="26" customHeight="1" spans="1:33">
      <c r="A78" s="32">
        <v>73</v>
      </c>
      <c r="B78" s="33" t="s">
        <v>25</v>
      </c>
      <c r="C78" s="33" t="s">
        <v>26</v>
      </c>
      <c r="D78" s="33" t="s">
        <v>27</v>
      </c>
      <c r="E78" s="34" t="s">
        <v>586</v>
      </c>
      <c r="F78" s="33" t="s">
        <v>596</v>
      </c>
      <c r="G78" s="33" t="s">
        <v>58</v>
      </c>
      <c r="H78" s="149" t="s">
        <v>597</v>
      </c>
      <c r="I78" s="34" t="e">
        <f>IF(VLOOKUP(F78,#REF!,2,0)=H78,1,0)</f>
        <v>#REF!</v>
      </c>
      <c r="J78" s="34" t="str">
        <f t="shared" si="8"/>
        <v>431281******110018</v>
      </c>
      <c r="K78" s="33" t="s">
        <v>659</v>
      </c>
      <c r="L78" s="34" t="s">
        <v>598</v>
      </c>
      <c r="M78" s="34" t="e">
        <f>IF(VLOOKUP(F78,#REF!,5,0)=L78,1,0)</f>
        <v>#REF!</v>
      </c>
      <c r="N78" s="33">
        <v>3</v>
      </c>
      <c r="O78" s="33" t="e">
        <f>IF(VLOOKUP(F78,#REF!,6,0)=N78,1,0)</f>
        <v>#REF!</v>
      </c>
      <c r="P78" s="33" t="s">
        <v>34</v>
      </c>
      <c r="Q78" s="33" t="e">
        <f>IF(VLOOKUP(F78,#REF!,7,0)=P78,1,0)</f>
        <v>#REF!</v>
      </c>
      <c r="R78" s="33" t="s">
        <v>86</v>
      </c>
      <c r="S78" s="34" t="s">
        <v>599</v>
      </c>
      <c r="T78" s="34" t="e">
        <f>IF(VLOOKUP(F78,#REF!,9,0)=S78,1,0)</f>
        <v>#REF!</v>
      </c>
      <c r="U78" s="33" t="s">
        <v>600</v>
      </c>
      <c r="V78" s="33" t="e">
        <f>IF(VLOOKUP(F78,#REF!,10,0)=U78,1,0)</f>
        <v>#REF!</v>
      </c>
      <c r="W78" s="149" t="s">
        <v>601</v>
      </c>
      <c r="X78" s="34" t="e">
        <f>IF(VLOOKUP(F78,#REF!,16,0)=W78,1,0)</f>
        <v>#REF!</v>
      </c>
      <c r="Y78" s="34" t="str">
        <f t="shared" si="9"/>
        <v>81014350******891</v>
      </c>
      <c r="Z78" s="114">
        <v>1500</v>
      </c>
      <c r="AA78" s="33"/>
      <c r="AB78" s="33" t="s">
        <v>600</v>
      </c>
      <c r="AC78" s="34" t="s">
        <v>602</v>
      </c>
      <c r="AD78" s="34" t="str">
        <f t="shared" si="10"/>
        <v>433002******050819</v>
      </c>
      <c r="AE78" s="33" t="s">
        <v>603</v>
      </c>
      <c r="AF78" s="33" t="str">
        <f t="shared" si="11"/>
        <v>183******46</v>
      </c>
      <c r="AG78" s="33"/>
    </row>
    <row r="79" s="4" customFormat="1" ht="26" customHeight="1" spans="1:33">
      <c r="A79" s="32">
        <v>74</v>
      </c>
      <c r="B79" s="33" t="s">
        <v>25</v>
      </c>
      <c r="C79" s="33" t="s">
        <v>26</v>
      </c>
      <c r="D79" s="33" t="s">
        <v>27</v>
      </c>
      <c r="E79" s="34" t="s">
        <v>605</v>
      </c>
      <c r="F79" s="33" t="s">
        <v>606</v>
      </c>
      <c r="G79" s="33" t="s">
        <v>58</v>
      </c>
      <c r="H79" s="34" t="s">
        <v>607</v>
      </c>
      <c r="I79" s="34" t="e">
        <f>IF(VLOOKUP(F79,#REF!,2,0)=H79,1,0)</f>
        <v>#REF!</v>
      </c>
      <c r="J79" s="34" t="str">
        <f t="shared" si="8"/>
        <v>431281******280179</v>
      </c>
      <c r="K79" s="33" t="s">
        <v>659</v>
      </c>
      <c r="L79" s="34" t="s">
        <v>60</v>
      </c>
      <c r="M79" s="34" t="e">
        <f>IF(VLOOKUP(F79,#REF!,5,0)=L79,1,0)</f>
        <v>#REF!</v>
      </c>
      <c r="N79" s="33">
        <v>1</v>
      </c>
      <c r="O79" s="33" t="e">
        <f>IF(VLOOKUP(F79,#REF!,6,0)=N79,1,0)</f>
        <v>#REF!</v>
      </c>
      <c r="P79" s="33" t="s">
        <v>61</v>
      </c>
      <c r="Q79" s="33" t="e">
        <f>IF(VLOOKUP(F79,#REF!,7,0)=P79,1,0)</f>
        <v>#REF!</v>
      </c>
      <c r="R79" s="33">
        <v>202409</v>
      </c>
      <c r="S79" s="34" t="s">
        <v>70</v>
      </c>
      <c r="T79" s="34" t="e">
        <f>IF(VLOOKUP(F79,#REF!,9,0)=S79,1,0)</f>
        <v>#REF!</v>
      </c>
      <c r="U79" s="33" t="s">
        <v>608</v>
      </c>
      <c r="V79" s="33" t="e">
        <f>IF(VLOOKUP(F79,#REF!,10,0)=U79,1,0)</f>
        <v>#REF!</v>
      </c>
      <c r="W79" s="149" t="s">
        <v>609</v>
      </c>
      <c r="X79" s="34" t="e">
        <f>IF(VLOOKUP(F79,#REF!,16,0)=W79,1,0)</f>
        <v>#REF!</v>
      </c>
      <c r="Y79" s="34" t="str">
        <f t="shared" si="9"/>
        <v>81014350******904</v>
      </c>
      <c r="Z79" s="114" t="s">
        <v>573</v>
      </c>
      <c r="AA79" s="33"/>
      <c r="AB79" s="33" t="s">
        <v>608</v>
      </c>
      <c r="AC79" s="34" t="s">
        <v>610</v>
      </c>
      <c r="AD79" s="34" t="str">
        <f t="shared" si="10"/>
        <v>431281******28681X</v>
      </c>
      <c r="AE79" s="33">
        <v>18074533850</v>
      </c>
      <c r="AF79" s="33" t="str">
        <f t="shared" si="11"/>
        <v>180******50</v>
      </c>
      <c r="AG79" s="33"/>
    </row>
    <row r="80" s="4" customFormat="1" ht="26" customHeight="1" spans="1:33">
      <c r="A80" s="32">
        <v>75</v>
      </c>
      <c r="B80" s="33" t="s">
        <v>25</v>
      </c>
      <c r="C80" s="33" t="s">
        <v>26</v>
      </c>
      <c r="D80" s="33" t="s">
        <v>27</v>
      </c>
      <c r="E80" s="34" t="s">
        <v>612</v>
      </c>
      <c r="F80" s="33" t="s">
        <v>613</v>
      </c>
      <c r="G80" s="33" t="s">
        <v>30</v>
      </c>
      <c r="H80" s="34" t="s">
        <v>614</v>
      </c>
      <c r="I80" s="34" t="e">
        <f>IF(VLOOKUP(F80,#REF!,2,0)=H80,1,0)</f>
        <v>#REF!</v>
      </c>
      <c r="J80" s="34" t="str">
        <f t="shared" si="8"/>
        <v>431281******110024</v>
      </c>
      <c r="K80" s="33" t="s">
        <v>659</v>
      </c>
      <c r="L80" s="34" t="s">
        <v>363</v>
      </c>
      <c r="M80" s="34" t="e">
        <f>IF(VLOOKUP(F80,#REF!,5,0)=L80,1,0)</f>
        <v>#REF!</v>
      </c>
      <c r="N80" s="33">
        <v>5</v>
      </c>
      <c r="O80" s="33" t="e">
        <f>IF(VLOOKUP(F80,#REF!,6,0)=N80,1,0)</f>
        <v>#REF!</v>
      </c>
      <c r="P80" s="33" t="s">
        <v>330</v>
      </c>
      <c r="Q80" s="33" t="e">
        <f>IF(VLOOKUP(F80,#REF!,7,0)=P80,1,0)</f>
        <v>#REF!</v>
      </c>
      <c r="R80" s="33">
        <v>202009</v>
      </c>
      <c r="S80" s="34" t="s">
        <v>487</v>
      </c>
      <c r="T80" s="34" t="e">
        <f>IF(VLOOKUP(F80,#REF!,9,0)=S80,1,0)</f>
        <v>#REF!</v>
      </c>
      <c r="U80" s="33" t="s">
        <v>615</v>
      </c>
      <c r="V80" s="33" t="e">
        <f>IF(VLOOKUP(F80,#REF!,10,0)=U80,1,0)</f>
        <v>#REF!</v>
      </c>
      <c r="W80" s="34" t="s">
        <v>616</v>
      </c>
      <c r="X80" s="34" t="e">
        <f>IF(VLOOKUP(F80,#REF!,16,0)=W80,1,0)</f>
        <v>#REF!</v>
      </c>
      <c r="Y80" s="34" t="str">
        <f t="shared" si="9"/>
        <v>81014350******593</v>
      </c>
      <c r="Z80" s="114">
        <v>1500</v>
      </c>
      <c r="AA80" s="33"/>
      <c r="AB80" s="33" t="s">
        <v>615</v>
      </c>
      <c r="AC80" s="34" t="s">
        <v>617</v>
      </c>
      <c r="AD80" s="34" t="str">
        <f t="shared" si="10"/>
        <v>433002******012911</v>
      </c>
      <c r="AE80" s="33" t="s">
        <v>618</v>
      </c>
      <c r="AF80" s="33" t="str">
        <f t="shared" si="11"/>
        <v>139******47</v>
      </c>
      <c r="AG80" s="33" t="s">
        <v>594</v>
      </c>
    </row>
    <row r="81" s="8" customFormat="1" ht="26" customHeight="1" spans="1:33">
      <c r="A81" s="32">
        <v>76</v>
      </c>
      <c r="B81" s="33" t="s">
        <v>25</v>
      </c>
      <c r="C81" s="33" t="s">
        <v>26</v>
      </c>
      <c r="D81" s="33" t="s">
        <v>27</v>
      </c>
      <c r="E81" s="34" t="s">
        <v>620</v>
      </c>
      <c r="F81" s="33" t="s">
        <v>621</v>
      </c>
      <c r="G81" s="33" t="s">
        <v>30</v>
      </c>
      <c r="H81" s="34" t="s">
        <v>622</v>
      </c>
      <c r="I81" s="34" t="e">
        <f>IF(VLOOKUP(F81,#REF!,2,0)=H81,1,0)</f>
        <v>#REF!</v>
      </c>
      <c r="J81" s="34" t="str">
        <f t="shared" si="8"/>
        <v>431281******03004X</v>
      </c>
      <c r="K81" s="33" t="s">
        <v>659</v>
      </c>
      <c r="L81" s="34" t="s">
        <v>623</v>
      </c>
      <c r="M81" s="34" t="e">
        <f>IF(VLOOKUP(F81,#REF!,5,0)=L81,1,0)</f>
        <v>#REF!</v>
      </c>
      <c r="N81" s="33">
        <v>2</v>
      </c>
      <c r="O81" s="33" t="e">
        <f>IF(VLOOKUP(F81,#REF!,6,0)=N81,1,0)</f>
        <v>#REF!</v>
      </c>
      <c r="P81" s="33" t="s">
        <v>330</v>
      </c>
      <c r="Q81" s="33" t="e">
        <f>IF(VLOOKUP(F81,#REF!,7,0)=P81,1,0)</f>
        <v>#REF!</v>
      </c>
      <c r="R81" s="33">
        <v>202309</v>
      </c>
      <c r="S81" s="34" t="s">
        <v>624</v>
      </c>
      <c r="T81" s="34" t="e">
        <f>IF(VLOOKUP(F81,#REF!,9,0)=S81,1,0)</f>
        <v>#REF!</v>
      </c>
      <c r="U81" s="33" t="s">
        <v>625</v>
      </c>
      <c r="V81" s="33" t="e">
        <f>IF(VLOOKUP(F81,#REF!,10,0)=U81,1,0)</f>
        <v>#REF!</v>
      </c>
      <c r="W81" s="34" t="s">
        <v>626</v>
      </c>
      <c r="X81" s="34" t="e">
        <f>IF(VLOOKUP(F81,#REF!,16,0)=W81,1,0)</f>
        <v>#REF!</v>
      </c>
      <c r="Y81" s="34" t="str">
        <f t="shared" si="9"/>
        <v>81014350******536</v>
      </c>
      <c r="Z81" s="114">
        <v>1500</v>
      </c>
      <c r="AA81" s="33"/>
      <c r="AB81" s="33" t="s">
        <v>625</v>
      </c>
      <c r="AC81" s="34" t="s">
        <v>627</v>
      </c>
      <c r="AD81" s="34" t="str">
        <f t="shared" si="10"/>
        <v>433002******240811</v>
      </c>
      <c r="AE81" s="33" t="s">
        <v>628</v>
      </c>
      <c r="AF81" s="33" t="str">
        <f t="shared" si="11"/>
        <v>152******85</v>
      </c>
      <c r="AG81" s="33"/>
    </row>
    <row r="82" s="8" customFormat="1" ht="26" customHeight="1" spans="1:33">
      <c r="A82" s="32">
        <v>77</v>
      </c>
      <c r="B82" s="33" t="s">
        <v>25</v>
      </c>
      <c r="C82" s="33" t="s">
        <v>26</v>
      </c>
      <c r="D82" s="33" t="s">
        <v>27</v>
      </c>
      <c r="E82" s="34" t="s">
        <v>630</v>
      </c>
      <c r="F82" s="33" t="s">
        <v>631</v>
      </c>
      <c r="G82" s="33" t="s">
        <v>30</v>
      </c>
      <c r="H82" s="34" t="s">
        <v>632</v>
      </c>
      <c r="I82" s="34" t="e">
        <f>IF(VLOOKUP(F82,#REF!,2,0)=H82,1,0)</f>
        <v>#REF!</v>
      </c>
      <c r="J82" s="34" t="str">
        <f t="shared" si="8"/>
        <v>431281******15026X</v>
      </c>
      <c r="K82" s="33" t="s">
        <v>659</v>
      </c>
      <c r="L82" s="34" t="s">
        <v>286</v>
      </c>
      <c r="M82" s="34" t="e">
        <f>IF(VLOOKUP(F82,#REF!,5,0)=L82,1,0)</f>
        <v>#REF!</v>
      </c>
      <c r="N82" s="33">
        <v>1</v>
      </c>
      <c r="O82" s="33" t="e">
        <f>IF(VLOOKUP(F82,#REF!,6,0)=N82,1,0)</f>
        <v>#REF!</v>
      </c>
      <c r="P82" s="33" t="s">
        <v>633</v>
      </c>
      <c r="Q82" s="33" t="e">
        <f>IF(VLOOKUP(F82,#REF!,7,0)=P82,1,0)</f>
        <v>#REF!</v>
      </c>
      <c r="R82" s="33">
        <v>202409</v>
      </c>
      <c r="S82" s="34" t="s">
        <v>634</v>
      </c>
      <c r="T82" s="34" t="e">
        <f>IF(VLOOKUP(F82,#REF!,9,0)=S82,1,0)</f>
        <v>#REF!</v>
      </c>
      <c r="U82" s="33" t="s">
        <v>635</v>
      </c>
      <c r="V82" s="33" t="e">
        <f>IF(VLOOKUP(F82,#REF!,10,0)=U82,1,0)</f>
        <v>#REF!</v>
      </c>
      <c r="W82" s="149" t="s">
        <v>636</v>
      </c>
      <c r="X82" s="34" t="e">
        <f>IF(VLOOKUP(F82,#REF!,16,0)=W82,1,0)</f>
        <v>#REF!</v>
      </c>
      <c r="Y82" s="34" t="str">
        <f t="shared" si="9"/>
        <v>81014350******468</v>
      </c>
      <c r="Z82" s="114">
        <v>1500</v>
      </c>
      <c r="AA82" s="33"/>
      <c r="AB82" s="33" t="s">
        <v>635</v>
      </c>
      <c r="AC82" s="34" t="s">
        <v>637</v>
      </c>
      <c r="AD82" s="34" t="str">
        <f t="shared" si="10"/>
        <v>433002******050814</v>
      </c>
      <c r="AE82" s="33">
        <v>13787551852</v>
      </c>
      <c r="AF82" s="33" t="str">
        <f t="shared" si="11"/>
        <v>137******52</v>
      </c>
      <c r="AG82" s="33"/>
    </row>
    <row r="83" s="8" customFormat="1" ht="26" customHeight="1" spans="1:33">
      <c r="A83" s="32">
        <v>78</v>
      </c>
      <c r="B83" s="33" t="s">
        <v>25</v>
      </c>
      <c r="C83" s="33" t="s">
        <v>26</v>
      </c>
      <c r="D83" s="33" t="s">
        <v>27</v>
      </c>
      <c r="E83" s="34" t="s">
        <v>612</v>
      </c>
      <c r="F83" s="33" t="s">
        <v>639</v>
      </c>
      <c r="G83" s="33" t="s">
        <v>58</v>
      </c>
      <c r="H83" s="34" t="s">
        <v>640</v>
      </c>
      <c r="I83" s="34" t="e">
        <f>IF(VLOOKUP(F83,#REF!,2,0)=H83,1,0)</f>
        <v>#REF!</v>
      </c>
      <c r="J83" s="34" t="str">
        <f t="shared" si="8"/>
        <v>431281******286817</v>
      </c>
      <c r="K83" s="33" t="s">
        <v>659</v>
      </c>
      <c r="L83" s="34" t="s">
        <v>641</v>
      </c>
      <c r="M83" s="34" t="e">
        <f>IF(VLOOKUP(F83,#REF!,5,0)=L83,1,0)</f>
        <v>#REF!</v>
      </c>
      <c r="N83" s="33">
        <v>3</v>
      </c>
      <c r="O83" s="33" t="e">
        <f>IF(VLOOKUP(F83,#REF!,6,0)=N83,1,0)</f>
        <v>#REF!</v>
      </c>
      <c r="P83" s="33" t="s">
        <v>330</v>
      </c>
      <c r="Q83" s="33" t="e">
        <f>IF(VLOOKUP(F83,#REF!,7,0)=P83,1,0)</f>
        <v>#REF!</v>
      </c>
      <c r="R83" s="33">
        <v>202208</v>
      </c>
      <c r="S83" s="34" t="s">
        <v>642</v>
      </c>
      <c r="T83" s="34" t="e">
        <f>IF(VLOOKUP(F83,#REF!,9,0)=S83,1,0)</f>
        <v>#REF!</v>
      </c>
      <c r="U83" s="33" t="s">
        <v>643</v>
      </c>
      <c r="V83" s="33" t="e">
        <f>IF(VLOOKUP(F83,#REF!,10,0)=U83,1,0)</f>
        <v>#REF!</v>
      </c>
      <c r="W83" s="34" t="s">
        <v>644</v>
      </c>
      <c r="X83" s="34" t="e">
        <f>IF(VLOOKUP(F83,#REF!,16,0)=W83,1,0)</f>
        <v>#REF!</v>
      </c>
      <c r="Y83" s="34" t="str">
        <f t="shared" si="9"/>
        <v>62309011******14465</v>
      </c>
      <c r="Z83" s="114">
        <v>1500</v>
      </c>
      <c r="AA83" s="33"/>
      <c r="AB83" s="33" t="s">
        <v>643</v>
      </c>
      <c r="AC83" s="34" t="s">
        <v>645</v>
      </c>
      <c r="AD83" s="34" t="str">
        <f t="shared" si="10"/>
        <v>433002******062918</v>
      </c>
      <c r="AE83" s="33" t="s">
        <v>646</v>
      </c>
      <c r="AF83" s="33" t="str">
        <f t="shared" si="11"/>
        <v>183******15</v>
      </c>
      <c r="AG83" s="33"/>
    </row>
    <row r="84" s="10" customFormat="1" ht="26" customHeight="1" spans="1:33">
      <c r="A84" s="32">
        <v>79</v>
      </c>
      <c r="B84" s="33" t="s">
        <v>25</v>
      </c>
      <c r="C84" s="33" t="s">
        <v>26</v>
      </c>
      <c r="D84" s="33" t="s">
        <v>27</v>
      </c>
      <c r="E84" s="34" t="s">
        <v>648</v>
      </c>
      <c r="F84" s="33" t="s">
        <v>649</v>
      </c>
      <c r="G84" s="33" t="s">
        <v>30</v>
      </c>
      <c r="H84" s="34" t="s">
        <v>650</v>
      </c>
      <c r="I84" s="34" t="e">
        <f>IF(VLOOKUP(F84,#REF!,2,0)=H84,1,0)</f>
        <v>#REF!</v>
      </c>
      <c r="J84" s="34" t="str">
        <f t="shared" si="8"/>
        <v>431281******300169</v>
      </c>
      <c r="K84" s="33" t="s">
        <v>659</v>
      </c>
      <c r="L84" s="34" t="s">
        <v>60</v>
      </c>
      <c r="M84" s="34" t="e">
        <f>IF(VLOOKUP(F84,#REF!,5,0)=L84,1,0)</f>
        <v>#REF!</v>
      </c>
      <c r="N84" s="33" t="s">
        <v>319</v>
      </c>
      <c r="O84" s="33" t="e">
        <f>IF(VLOOKUP(F84,#REF!,6,0)=N84,1,0)</f>
        <v>#REF!</v>
      </c>
      <c r="P84" s="33" t="s">
        <v>633</v>
      </c>
      <c r="Q84" s="33" t="e">
        <f>IF(VLOOKUP(F84,#REF!,7,0)=P84,1,0)</f>
        <v>#REF!</v>
      </c>
      <c r="R84" s="33" t="s">
        <v>651</v>
      </c>
      <c r="S84" s="34" t="s">
        <v>686</v>
      </c>
      <c r="T84" s="34" t="e">
        <f>IF(VLOOKUP(F84,#REF!,9,0)=S84,1,0)</f>
        <v>#REF!</v>
      </c>
      <c r="U84" s="33" t="s">
        <v>652</v>
      </c>
      <c r="V84" s="33" t="e">
        <f>IF(VLOOKUP(F84,#REF!,10,0)=U84,1,0)</f>
        <v>#REF!</v>
      </c>
      <c r="W84" s="34" t="s">
        <v>653</v>
      </c>
      <c r="X84" s="34" t="e">
        <f>IF(VLOOKUP(F84,#REF!,16,0)=W84,1,0)</f>
        <v>#REF!</v>
      </c>
      <c r="Y84" s="34" t="str">
        <f t="shared" si="9"/>
        <v>81014350******297</v>
      </c>
      <c r="Z84" s="114" t="s">
        <v>573</v>
      </c>
      <c r="AA84" s="33"/>
      <c r="AB84" s="33" t="s">
        <v>652</v>
      </c>
      <c r="AC84" s="34" t="s">
        <v>654</v>
      </c>
      <c r="AD84" s="34" t="str">
        <f t="shared" si="10"/>
        <v>431281******27682X</v>
      </c>
      <c r="AE84" s="33">
        <v>13530882750</v>
      </c>
      <c r="AF84" s="33" t="str">
        <f t="shared" si="11"/>
        <v>135******50</v>
      </c>
      <c r="AG84" s="33"/>
    </row>
    <row r="85" ht="26" customHeight="1" spans="1:33">
      <c r="A85" s="115" t="s">
        <v>689</v>
      </c>
      <c r="B85" s="116"/>
      <c r="C85" s="116"/>
      <c r="D85" s="117"/>
      <c r="E85" s="34"/>
      <c r="F85" s="33"/>
      <c r="G85" s="33"/>
      <c r="H85" s="34"/>
      <c r="I85" s="34"/>
      <c r="J85" s="34"/>
      <c r="K85" s="33"/>
      <c r="L85" s="34"/>
      <c r="M85" s="34" t="e">
        <f>IF(VLOOKUP(F85,#REF!,5,0)=L85,1,0)</f>
        <v>#REF!</v>
      </c>
      <c r="N85" s="33"/>
      <c r="O85" s="33"/>
      <c r="P85" s="33"/>
      <c r="Q85" s="33"/>
      <c r="R85" s="33"/>
      <c r="S85" s="34"/>
      <c r="T85" s="34"/>
      <c r="U85" s="33"/>
      <c r="V85" s="33" t="e">
        <f>IF(VLOOKUP(F85,#REF!,10,0)=U85,1,0)</f>
        <v>#REF!</v>
      </c>
      <c r="W85" s="34"/>
      <c r="X85" s="34" t="e">
        <f>IF(VLOOKUP(F85,#REF!,16,0)=W85,1,0)</f>
        <v>#REF!</v>
      </c>
      <c r="Y85" s="34"/>
      <c r="Z85" s="114">
        <f>79*Z84</f>
        <v>118500</v>
      </c>
      <c r="AA85" s="33"/>
      <c r="AB85" s="33"/>
      <c r="AC85" s="34"/>
      <c r="AD85" s="34"/>
      <c r="AE85" s="33"/>
      <c r="AF85" s="33"/>
      <c r="AG85" s="33"/>
    </row>
    <row r="86" s="111" customFormat="1" ht="26" customHeight="1" spans="1:33">
      <c r="A86" s="118">
        <v>80</v>
      </c>
      <c r="B86" s="119" t="s">
        <v>25</v>
      </c>
      <c r="C86" s="120" t="s">
        <v>26</v>
      </c>
      <c r="D86" s="120" t="s">
        <v>690</v>
      </c>
      <c r="E86" s="120" t="s">
        <v>691</v>
      </c>
      <c r="F86" s="120" t="s">
        <v>692</v>
      </c>
      <c r="G86" s="120" t="s">
        <v>58</v>
      </c>
      <c r="H86" s="120" t="s">
        <v>693</v>
      </c>
      <c r="I86" s="120" t="s">
        <v>659</v>
      </c>
      <c r="J86" s="34" t="str">
        <f t="shared" si="8"/>
        <v>431281******010113</v>
      </c>
      <c r="K86" s="33" t="s">
        <v>659</v>
      </c>
      <c r="L86" s="120" t="s">
        <v>127</v>
      </c>
      <c r="M86" s="120" t="s">
        <v>163</v>
      </c>
      <c r="N86" s="120" t="s">
        <v>163</v>
      </c>
      <c r="O86" s="120" t="s">
        <v>694</v>
      </c>
      <c r="P86" s="120" t="s">
        <v>34</v>
      </c>
      <c r="Q86" s="120" t="s">
        <v>694</v>
      </c>
      <c r="R86" s="120" t="s">
        <v>694</v>
      </c>
      <c r="S86" s="120" t="s">
        <v>695</v>
      </c>
      <c r="T86" s="136"/>
      <c r="U86" s="120" t="s">
        <v>696</v>
      </c>
      <c r="V86" s="120" t="s">
        <v>697</v>
      </c>
      <c r="W86" s="120" t="s">
        <v>697</v>
      </c>
      <c r="X86" s="136"/>
      <c r="Y86" s="34" t="str">
        <f t="shared" si="9"/>
        <v>81014350******376</v>
      </c>
      <c r="Z86" s="138">
        <v>1500</v>
      </c>
      <c r="AA86" s="120"/>
      <c r="AB86" s="120" t="s">
        <v>696</v>
      </c>
      <c r="AC86" s="120" t="s">
        <v>698</v>
      </c>
      <c r="AD86" s="34" t="str">
        <f t="shared" si="10"/>
        <v>433002******091229</v>
      </c>
      <c r="AE86" s="120" t="s">
        <v>699</v>
      </c>
      <c r="AF86" s="33" t="str">
        <f t="shared" si="11"/>
        <v>155******15</v>
      </c>
      <c r="AG86" s="147"/>
    </row>
    <row r="87" s="111" customFormat="1" ht="26" customHeight="1" spans="1:33">
      <c r="A87" s="118">
        <v>81</v>
      </c>
      <c r="B87" s="120" t="s">
        <v>25</v>
      </c>
      <c r="C87" s="120" t="s">
        <v>26</v>
      </c>
      <c r="D87" s="120" t="s">
        <v>690</v>
      </c>
      <c r="E87" s="120" t="s">
        <v>700</v>
      </c>
      <c r="F87" s="120" t="s">
        <v>701</v>
      </c>
      <c r="G87" s="120" t="s">
        <v>58</v>
      </c>
      <c r="H87" s="120" t="s">
        <v>702</v>
      </c>
      <c r="I87" s="120" t="s">
        <v>659</v>
      </c>
      <c r="J87" s="34" t="str">
        <f t="shared" si="8"/>
        <v>431281******230073</v>
      </c>
      <c r="K87" s="33" t="s">
        <v>659</v>
      </c>
      <c r="L87" s="120" t="s">
        <v>703</v>
      </c>
      <c r="M87" s="120" t="s">
        <v>163</v>
      </c>
      <c r="N87" s="120" t="s">
        <v>163</v>
      </c>
      <c r="O87" s="120" t="s">
        <v>694</v>
      </c>
      <c r="P87" s="120" t="s">
        <v>61</v>
      </c>
      <c r="Q87" s="120" t="s">
        <v>694</v>
      </c>
      <c r="R87" s="120" t="s">
        <v>694</v>
      </c>
      <c r="S87" s="120" t="s">
        <v>128</v>
      </c>
      <c r="T87" s="136"/>
      <c r="U87" s="120" t="s">
        <v>704</v>
      </c>
      <c r="V87" s="120" t="s">
        <v>705</v>
      </c>
      <c r="W87" s="120" t="s">
        <v>705</v>
      </c>
      <c r="X87" s="136"/>
      <c r="Y87" s="34" t="str">
        <f t="shared" si="9"/>
        <v>81014350******161</v>
      </c>
      <c r="Z87" s="138">
        <v>1500</v>
      </c>
      <c r="AA87" s="120"/>
      <c r="AB87" s="120" t="s">
        <v>704</v>
      </c>
      <c r="AC87" s="120" t="s">
        <v>706</v>
      </c>
      <c r="AD87" s="34" t="str">
        <f t="shared" si="10"/>
        <v>433002******061210</v>
      </c>
      <c r="AE87" s="120" t="s">
        <v>707</v>
      </c>
      <c r="AF87" s="33" t="str">
        <f t="shared" si="11"/>
        <v>155******20</v>
      </c>
      <c r="AG87" s="147"/>
    </row>
    <row r="88" s="111" customFormat="1" ht="26" customHeight="1" spans="1:33">
      <c r="A88" s="118">
        <v>82</v>
      </c>
      <c r="B88" s="120" t="s">
        <v>25</v>
      </c>
      <c r="C88" s="120" t="s">
        <v>26</v>
      </c>
      <c r="D88" s="120" t="s">
        <v>690</v>
      </c>
      <c r="E88" s="120" t="s">
        <v>708</v>
      </c>
      <c r="F88" s="120" t="s">
        <v>709</v>
      </c>
      <c r="G88" s="120" t="s">
        <v>58</v>
      </c>
      <c r="H88" s="120" t="s">
        <v>710</v>
      </c>
      <c r="I88" s="120" t="s">
        <v>659</v>
      </c>
      <c r="J88" s="34" t="str">
        <f t="shared" si="8"/>
        <v>431281******01017X</v>
      </c>
      <c r="K88" s="33" t="s">
        <v>659</v>
      </c>
      <c r="L88" s="120" t="s">
        <v>60</v>
      </c>
      <c r="M88" s="120" t="s">
        <v>319</v>
      </c>
      <c r="N88" s="120" t="s">
        <v>319</v>
      </c>
      <c r="O88" s="120" t="s">
        <v>651</v>
      </c>
      <c r="P88" s="120" t="s">
        <v>61</v>
      </c>
      <c r="Q88" s="120" t="s">
        <v>651</v>
      </c>
      <c r="R88" s="120" t="s">
        <v>651</v>
      </c>
      <c r="S88" s="120" t="s">
        <v>711</v>
      </c>
      <c r="T88" s="136"/>
      <c r="U88" s="120" t="s">
        <v>712</v>
      </c>
      <c r="V88" s="120" t="s">
        <v>713</v>
      </c>
      <c r="W88" s="120" t="s">
        <v>713</v>
      </c>
      <c r="X88" s="136"/>
      <c r="Y88" s="34" t="str">
        <f t="shared" si="9"/>
        <v>81014350******720</v>
      </c>
      <c r="Z88" s="138">
        <v>1500</v>
      </c>
      <c r="AA88" s="120"/>
      <c r="AB88" s="120" t="s">
        <v>712</v>
      </c>
      <c r="AC88" s="120" t="s">
        <v>714</v>
      </c>
      <c r="AD88" s="34" t="str">
        <f t="shared" si="10"/>
        <v>433002******211212</v>
      </c>
      <c r="AE88" s="120" t="s">
        <v>715</v>
      </c>
      <c r="AF88" s="33" t="str">
        <f t="shared" si="11"/>
        <v>151******02</v>
      </c>
      <c r="AG88" s="147"/>
    </row>
    <row r="89" s="111" customFormat="1" ht="26" customHeight="1" spans="1:33">
      <c r="A89" s="118">
        <v>83</v>
      </c>
      <c r="B89" s="121" t="s">
        <v>25</v>
      </c>
      <c r="C89" s="122" t="s">
        <v>26</v>
      </c>
      <c r="D89" s="122" t="s">
        <v>690</v>
      </c>
      <c r="E89" s="122" t="s">
        <v>716</v>
      </c>
      <c r="F89" s="122" t="s">
        <v>717</v>
      </c>
      <c r="G89" s="122" t="s">
        <v>30</v>
      </c>
      <c r="H89" s="122" t="s">
        <v>718</v>
      </c>
      <c r="I89" s="120" t="s">
        <v>659</v>
      </c>
      <c r="J89" s="34" t="str">
        <f t="shared" si="8"/>
        <v>431281******070185</v>
      </c>
      <c r="K89" s="33" t="s">
        <v>659</v>
      </c>
      <c r="L89" s="122" t="s">
        <v>505</v>
      </c>
      <c r="M89" s="122" t="s">
        <v>319</v>
      </c>
      <c r="N89" s="122" t="s">
        <v>319</v>
      </c>
      <c r="O89" s="122" t="s">
        <v>651</v>
      </c>
      <c r="P89" s="122" t="s">
        <v>34</v>
      </c>
      <c r="Q89" s="122" t="s">
        <v>651</v>
      </c>
      <c r="R89" s="122" t="s">
        <v>651</v>
      </c>
      <c r="S89" s="122" t="s">
        <v>44</v>
      </c>
      <c r="T89" s="136"/>
      <c r="U89" s="122" t="s">
        <v>719</v>
      </c>
      <c r="V89" s="122" t="s">
        <v>720</v>
      </c>
      <c r="W89" s="122" t="s">
        <v>720</v>
      </c>
      <c r="X89" s="136"/>
      <c r="Y89" s="34" t="str">
        <f t="shared" si="9"/>
        <v>81014350******613</v>
      </c>
      <c r="Z89" s="139">
        <v>1500</v>
      </c>
      <c r="AA89" s="122"/>
      <c r="AB89" s="122" t="s">
        <v>719</v>
      </c>
      <c r="AC89" s="122" t="s">
        <v>721</v>
      </c>
      <c r="AD89" s="34" t="str">
        <f t="shared" si="10"/>
        <v>433002******091212</v>
      </c>
      <c r="AE89" s="122" t="s">
        <v>722</v>
      </c>
      <c r="AF89" s="33" t="str">
        <f t="shared" si="11"/>
        <v>173******98</v>
      </c>
      <c r="AG89" s="147"/>
    </row>
    <row r="90" s="111" customFormat="1" ht="26" customHeight="1" spans="1:33">
      <c r="A90" s="118">
        <v>84</v>
      </c>
      <c r="B90" s="121" t="s">
        <v>25</v>
      </c>
      <c r="C90" s="122" t="s">
        <v>26</v>
      </c>
      <c r="D90" s="122" t="s">
        <v>690</v>
      </c>
      <c r="E90" s="122" t="s">
        <v>723</v>
      </c>
      <c r="F90" s="122" t="s">
        <v>724</v>
      </c>
      <c r="G90" s="122" t="s">
        <v>30</v>
      </c>
      <c r="H90" s="122" t="s">
        <v>725</v>
      </c>
      <c r="I90" s="120" t="s">
        <v>659</v>
      </c>
      <c r="J90" s="34" t="str">
        <f t="shared" si="8"/>
        <v>431281******040020</v>
      </c>
      <c r="K90" s="33" t="s">
        <v>659</v>
      </c>
      <c r="L90" s="120" t="s">
        <v>60</v>
      </c>
      <c r="M90" s="122" t="s">
        <v>319</v>
      </c>
      <c r="N90" s="122" t="s">
        <v>319</v>
      </c>
      <c r="O90" s="122" t="s">
        <v>651</v>
      </c>
      <c r="P90" s="122" t="s">
        <v>61</v>
      </c>
      <c r="Q90" s="122" t="s">
        <v>651</v>
      </c>
      <c r="R90" s="122" t="s">
        <v>651</v>
      </c>
      <c r="S90" s="122" t="s">
        <v>111</v>
      </c>
      <c r="T90" s="136"/>
      <c r="U90" s="122" t="s">
        <v>724</v>
      </c>
      <c r="V90" s="122" t="s">
        <v>726</v>
      </c>
      <c r="W90" s="122" t="s">
        <v>726</v>
      </c>
      <c r="X90" s="136"/>
      <c r="Y90" s="34" t="str">
        <f t="shared" si="9"/>
        <v>81014350******732</v>
      </c>
      <c r="Z90" s="139">
        <v>1500</v>
      </c>
      <c r="AA90" s="122"/>
      <c r="AB90" s="122" t="s">
        <v>727</v>
      </c>
      <c r="AC90" s="122" t="s">
        <v>728</v>
      </c>
      <c r="AD90" s="34" t="str">
        <f t="shared" si="10"/>
        <v>433002******063224</v>
      </c>
      <c r="AE90" s="122" t="s">
        <v>729</v>
      </c>
      <c r="AF90" s="33" t="str">
        <f t="shared" si="11"/>
        <v>135******34</v>
      </c>
      <c r="AG90" s="147" t="s">
        <v>660</v>
      </c>
    </row>
    <row r="91" s="111" customFormat="1" ht="26" customHeight="1" spans="1:33">
      <c r="A91" s="118">
        <v>85</v>
      </c>
      <c r="B91" s="119" t="s">
        <v>25</v>
      </c>
      <c r="C91" s="120" t="s">
        <v>26</v>
      </c>
      <c r="D91" s="120" t="s">
        <v>690</v>
      </c>
      <c r="E91" s="120" t="s">
        <v>730</v>
      </c>
      <c r="F91" s="120" t="s">
        <v>731</v>
      </c>
      <c r="G91" s="120" t="s">
        <v>58</v>
      </c>
      <c r="H91" s="120" t="s">
        <v>732</v>
      </c>
      <c r="I91" s="120" t="s">
        <v>659</v>
      </c>
      <c r="J91" s="34" t="str">
        <f t="shared" si="8"/>
        <v>431281******100170</v>
      </c>
      <c r="K91" s="33" t="s">
        <v>659</v>
      </c>
      <c r="L91" s="120" t="s">
        <v>733</v>
      </c>
      <c r="M91" s="120" t="s">
        <v>85</v>
      </c>
      <c r="N91" s="120" t="s">
        <v>85</v>
      </c>
      <c r="O91" s="120" t="s">
        <v>86</v>
      </c>
      <c r="P91" s="120" t="s">
        <v>61</v>
      </c>
      <c r="Q91" s="120" t="s">
        <v>86</v>
      </c>
      <c r="R91" s="120" t="s">
        <v>86</v>
      </c>
      <c r="S91" s="120" t="s">
        <v>171</v>
      </c>
      <c r="T91" s="136"/>
      <c r="U91" s="120" t="s">
        <v>734</v>
      </c>
      <c r="V91" s="120" t="s">
        <v>735</v>
      </c>
      <c r="W91" s="120" t="s">
        <v>735</v>
      </c>
      <c r="X91" s="136"/>
      <c r="Y91" s="34" t="str">
        <f t="shared" si="9"/>
        <v>81014350******274</v>
      </c>
      <c r="Z91" s="138" t="s">
        <v>573</v>
      </c>
      <c r="AA91" s="120"/>
      <c r="AB91" s="120" t="s">
        <v>734</v>
      </c>
      <c r="AC91" s="120" t="s">
        <v>736</v>
      </c>
      <c r="AD91" s="34" t="str">
        <f t="shared" si="10"/>
        <v>433002******231215</v>
      </c>
      <c r="AE91" s="120" t="s">
        <v>737</v>
      </c>
      <c r="AF91" s="33" t="str">
        <f t="shared" si="11"/>
        <v>188******79</v>
      </c>
      <c r="AG91" s="147"/>
    </row>
    <row r="92" s="111" customFormat="1" ht="26" customHeight="1" spans="1:33">
      <c r="A92" s="118">
        <v>86</v>
      </c>
      <c r="B92" s="119" t="s">
        <v>25</v>
      </c>
      <c r="C92" s="120" t="s">
        <v>26</v>
      </c>
      <c r="D92" s="120" t="s">
        <v>690</v>
      </c>
      <c r="E92" s="123" t="s">
        <v>738</v>
      </c>
      <c r="F92" s="120" t="s">
        <v>739</v>
      </c>
      <c r="G92" s="124" t="s">
        <v>30</v>
      </c>
      <c r="H92" s="151" t="s">
        <v>740</v>
      </c>
      <c r="I92" s="120" t="s">
        <v>659</v>
      </c>
      <c r="J92" s="34" t="str">
        <f t="shared" si="8"/>
        <v>431281******050125</v>
      </c>
      <c r="K92" s="33" t="s">
        <v>659</v>
      </c>
      <c r="L92" s="124" t="s">
        <v>60</v>
      </c>
      <c r="M92" s="124" t="s">
        <v>85</v>
      </c>
      <c r="N92" s="124" t="s">
        <v>85</v>
      </c>
      <c r="O92" s="130">
        <v>202209</v>
      </c>
      <c r="P92" s="124" t="s">
        <v>61</v>
      </c>
      <c r="Q92" s="130">
        <v>202209</v>
      </c>
      <c r="R92" s="130">
        <v>202209</v>
      </c>
      <c r="S92" s="124" t="s">
        <v>741</v>
      </c>
      <c r="T92" s="136"/>
      <c r="U92" s="137" t="s">
        <v>742</v>
      </c>
      <c r="V92" s="124" t="s">
        <v>743</v>
      </c>
      <c r="W92" s="124" t="s">
        <v>743</v>
      </c>
      <c r="X92" s="136"/>
      <c r="Y92" s="34" t="str">
        <f t="shared" si="9"/>
        <v>81014350******030</v>
      </c>
      <c r="Z92" s="140">
        <v>1500</v>
      </c>
      <c r="AA92" s="122"/>
      <c r="AB92" s="124" t="s">
        <v>744</v>
      </c>
      <c r="AC92" s="124" t="s">
        <v>745</v>
      </c>
      <c r="AD92" s="34" t="str">
        <f t="shared" si="10"/>
        <v>433002******091219</v>
      </c>
      <c r="AE92" s="124" t="s">
        <v>746</v>
      </c>
      <c r="AF92" s="33" t="str">
        <f t="shared" si="11"/>
        <v>152******43</v>
      </c>
      <c r="AG92" s="147"/>
    </row>
    <row r="93" s="111" customFormat="1" ht="26" customHeight="1" spans="1:33">
      <c r="A93" s="118">
        <v>87</v>
      </c>
      <c r="B93" s="119" t="s">
        <v>25</v>
      </c>
      <c r="C93" s="120" t="s">
        <v>26</v>
      </c>
      <c r="D93" s="120" t="s">
        <v>690</v>
      </c>
      <c r="E93" s="124" t="s">
        <v>747</v>
      </c>
      <c r="F93" s="124" t="s">
        <v>748</v>
      </c>
      <c r="G93" s="124" t="s">
        <v>30</v>
      </c>
      <c r="H93" s="124" t="s">
        <v>749</v>
      </c>
      <c r="I93" s="120" t="s">
        <v>659</v>
      </c>
      <c r="J93" s="34" t="str">
        <f t="shared" si="8"/>
        <v>431281******290042</v>
      </c>
      <c r="K93" s="33" t="s">
        <v>659</v>
      </c>
      <c r="L93" s="124" t="s">
        <v>750</v>
      </c>
      <c r="M93" s="124" t="s">
        <v>85</v>
      </c>
      <c r="N93" s="124" t="s">
        <v>85</v>
      </c>
      <c r="O93" s="124" t="s">
        <v>86</v>
      </c>
      <c r="P93" s="124" t="s">
        <v>34</v>
      </c>
      <c r="Q93" s="124" t="s">
        <v>86</v>
      </c>
      <c r="R93" s="124" t="s">
        <v>86</v>
      </c>
      <c r="S93" s="124" t="s">
        <v>751</v>
      </c>
      <c r="T93" s="136"/>
      <c r="U93" s="124" t="s">
        <v>752</v>
      </c>
      <c r="V93" s="151" t="s">
        <v>753</v>
      </c>
      <c r="W93" s="151" t="s">
        <v>753</v>
      </c>
      <c r="X93" s="136"/>
      <c r="Y93" s="34" t="str">
        <f t="shared" si="9"/>
        <v>81014350******347</v>
      </c>
      <c r="Z93" s="140">
        <v>1500</v>
      </c>
      <c r="AA93" s="122"/>
      <c r="AB93" s="124" t="s">
        <v>754</v>
      </c>
      <c r="AC93" s="151" t="s">
        <v>755</v>
      </c>
      <c r="AD93" s="34" t="str">
        <f t="shared" si="10"/>
        <v>433002******012925</v>
      </c>
      <c r="AE93" s="124" t="s">
        <v>756</v>
      </c>
      <c r="AF93" s="33" t="str">
        <f t="shared" si="11"/>
        <v>173******78</v>
      </c>
      <c r="AG93" s="147"/>
    </row>
    <row r="94" s="111" customFormat="1" ht="26" customHeight="1" spans="1:33">
      <c r="A94" s="118">
        <v>88</v>
      </c>
      <c r="B94" s="119" t="s">
        <v>25</v>
      </c>
      <c r="C94" s="120" t="s">
        <v>26</v>
      </c>
      <c r="D94" s="120" t="s">
        <v>690</v>
      </c>
      <c r="E94" s="124" t="s">
        <v>747</v>
      </c>
      <c r="F94" s="124" t="s">
        <v>757</v>
      </c>
      <c r="G94" s="124" t="s">
        <v>58</v>
      </c>
      <c r="H94" s="124" t="s">
        <v>758</v>
      </c>
      <c r="I94" s="120" t="s">
        <v>659</v>
      </c>
      <c r="J94" s="34" t="str">
        <f t="shared" si="8"/>
        <v>431281******200213</v>
      </c>
      <c r="K94" s="33" t="s">
        <v>659</v>
      </c>
      <c r="L94" s="124" t="s">
        <v>759</v>
      </c>
      <c r="M94" s="124" t="s">
        <v>163</v>
      </c>
      <c r="N94" s="124" t="s">
        <v>163</v>
      </c>
      <c r="O94" s="124" t="s">
        <v>694</v>
      </c>
      <c r="P94" s="124" t="s">
        <v>34</v>
      </c>
      <c r="Q94" s="124" t="s">
        <v>694</v>
      </c>
      <c r="R94" s="124" t="s">
        <v>694</v>
      </c>
      <c r="S94" s="124" t="s">
        <v>760</v>
      </c>
      <c r="T94" s="136"/>
      <c r="U94" s="124" t="s">
        <v>761</v>
      </c>
      <c r="V94" s="124" t="s">
        <v>762</v>
      </c>
      <c r="W94" s="124" t="s">
        <v>762</v>
      </c>
      <c r="X94" s="136"/>
      <c r="Y94" s="34" t="str">
        <f t="shared" si="9"/>
        <v>81014350******578</v>
      </c>
      <c r="Z94" s="140">
        <v>1500</v>
      </c>
      <c r="AA94" s="122"/>
      <c r="AB94" s="124" t="s">
        <v>761</v>
      </c>
      <c r="AC94" s="124" t="s">
        <v>763</v>
      </c>
      <c r="AD94" s="34" t="str">
        <f t="shared" si="10"/>
        <v>431281******047214</v>
      </c>
      <c r="AE94" s="124" t="s">
        <v>764</v>
      </c>
      <c r="AF94" s="33" t="str">
        <f t="shared" si="11"/>
        <v>183******13</v>
      </c>
      <c r="AG94" s="147"/>
    </row>
    <row r="95" s="111" customFormat="1" ht="26" customHeight="1" spans="1:33">
      <c r="A95" s="118">
        <v>89</v>
      </c>
      <c r="B95" s="119" t="s">
        <v>25</v>
      </c>
      <c r="C95" s="120" t="s">
        <v>26</v>
      </c>
      <c r="D95" s="120" t="s">
        <v>690</v>
      </c>
      <c r="E95" s="124" t="s">
        <v>765</v>
      </c>
      <c r="F95" s="120" t="s">
        <v>766</v>
      </c>
      <c r="G95" s="124" t="s">
        <v>30</v>
      </c>
      <c r="H95" s="124" t="s">
        <v>767</v>
      </c>
      <c r="I95" s="120" t="s">
        <v>659</v>
      </c>
      <c r="J95" s="34" t="str">
        <f t="shared" si="8"/>
        <v>431281******130081</v>
      </c>
      <c r="K95" s="33" t="s">
        <v>659</v>
      </c>
      <c r="L95" s="124" t="s">
        <v>60</v>
      </c>
      <c r="M95" s="124" t="s">
        <v>163</v>
      </c>
      <c r="N95" s="124" t="s">
        <v>163</v>
      </c>
      <c r="O95" s="124" t="s">
        <v>694</v>
      </c>
      <c r="P95" s="124" t="s">
        <v>61</v>
      </c>
      <c r="Q95" s="124" t="s">
        <v>694</v>
      </c>
      <c r="R95" s="124" t="s">
        <v>694</v>
      </c>
      <c r="S95" s="124" t="s">
        <v>147</v>
      </c>
      <c r="T95" s="136"/>
      <c r="U95" s="124" t="s">
        <v>768</v>
      </c>
      <c r="V95" s="124" t="s">
        <v>769</v>
      </c>
      <c r="W95" s="124" t="s">
        <v>769</v>
      </c>
      <c r="X95" s="136"/>
      <c r="Y95" s="34" t="str">
        <f t="shared" si="9"/>
        <v>81014350******074</v>
      </c>
      <c r="Z95" s="140">
        <v>1500</v>
      </c>
      <c r="AA95" s="122"/>
      <c r="AB95" s="124" t="s">
        <v>768</v>
      </c>
      <c r="AC95" s="124" t="s">
        <v>770</v>
      </c>
      <c r="AD95" s="34" t="str">
        <f t="shared" si="10"/>
        <v>433002******211221</v>
      </c>
      <c r="AE95" s="124">
        <v>18774792862</v>
      </c>
      <c r="AF95" s="33" t="str">
        <f t="shared" si="11"/>
        <v>187******62</v>
      </c>
      <c r="AG95" s="147"/>
    </row>
    <row r="96" s="111" customFormat="1" ht="26" customHeight="1" spans="1:33">
      <c r="A96" s="118">
        <v>90</v>
      </c>
      <c r="B96" s="119" t="s">
        <v>25</v>
      </c>
      <c r="C96" s="120" t="s">
        <v>26</v>
      </c>
      <c r="D96" s="120" t="s">
        <v>690</v>
      </c>
      <c r="E96" s="124" t="s">
        <v>765</v>
      </c>
      <c r="F96" s="124" t="s">
        <v>771</v>
      </c>
      <c r="G96" s="124" t="s">
        <v>58</v>
      </c>
      <c r="H96" s="124" t="s">
        <v>772</v>
      </c>
      <c r="I96" s="120" t="s">
        <v>659</v>
      </c>
      <c r="J96" s="34" t="str">
        <f t="shared" si="8"/>
        <v>431281******070099</v>
      </c>
      <c r="K96" s="33" t="s">
        <v>659</v>
      </c>
      <c r="L96" s="120" t="s">
        <v>773</v>
      </c>
      <c r="M96" s="124" t="s">
        <v>163</v>
      </c>
      <c r="N96" s="124" t="s">
        <v>163</v>
      </c>
      <c r="O96" s="124" t="s">
        <v>694</v>
      </c>
      <c r="P96" s="124" t="s">
        <v>34</v>
      </c>
      <c r="Q96" s="124" t="s">
        <v>694</v>
      </c>
      <c r="R96" s="124" t="s">
        <v>694</v>
      </c>
      <c r="S96" s="124" t="s">
        <v>774</v>
      </c>
      <c r="T96" s="136"/>
      <c r="U96" s="124" t="s">
        <v>768</v>
      </c>
      <c r="V96" s="124" t="s">
        <v>769</v>
      </c>
      <c r="W96" s="124" t="s">
        <v>769</v>
      </c>
      <c r="X96" s="136"/>
      <c r="Y96" s="34" t="str">
        <f t="shared" si="9"/>
        <v>81014350******074</v>
      </c>
      <c r="Z96" s="140">
        <v>1500</v>
      </c>
      <c r="AA96" s="122"/>
      <c r="AB96" s="124" t="s">
        <v>768</v>
      </c>
      <c r="AC96" s="124" t="s">
        <v>770</v>
      </c>
      <c r="AD96" s="34" t="str">
        <f t="shared" si="10"/>
        <v>433002******211221</v>
      </c>
      <c r="AE96" s="124">
        <v>18774792862</v>
      </c>
      <c r="AF96" s="33" t="str">
        <f t="shared" si="11"/>
        <v>187******62</v>
      </c>
      <c r="AG96" s="147"/>
    </row>
    <row r="97" s="111" customFormat="1" ht="26" customHeight="1" spans="1:33">
      <c r="A97" s="118">
        <v>91</v>
      </c>
      <c r="B97" s="119" t="s">
        <v>25</v>
      </c>
      <c r="C97" s="120" t="s">
        <v>26</v>
      </c>
      <c r="D97" s="120" t="s">
        <v>690</v>
      </c>
      <c r="E97" s="120" t="s">
        <v>775</v>
      </c>
      <c r="F97" s="125" t="s">
        <v>776</v>
      </c>
      <c r="G97" s="125" t="s">
        <v>58</v>
      </c>
      <c r="H97" s="152" t="s">
        <v>777</v>
      </c>
      <c r="I97" s="120" t="s">
        <v>659</v>
      </c>
      <c r="J97" s="34" t="str">
        <f t="shared" si="8"/>
        <v>431281******160197</v>
      </c>
      <c r="K97" s="33" t="s">
        <v>659</v>
      </c>
      <c r="L97" s="123" t="s">
        <v>60</v>
      </c>
      <c r="M97" s="130">
        <v>1</v>
      </c>
      <c r="N97" s="130">
        <v>1</v>
      </c>
      <c r="O97" s="130">
        <v>202409</v>
      </c>
      <c r="P97" s="130" t="s">
        <v>61</v>
      </c>
      <c r="Q97" s="130">
        <v>202409</v>
      </c>
      <c r="R97" s="130">
        <v>202409</v>
      </c>
      <c r="S97" s="123" t="s">
        <v>147</v>
      </c>
      <c r="T97" s="136"/>
      <c r="U97" s="123" t="s">
        <v>778</v>
      </c>
      <c r="V97" s="153" t="s">
        <v>779</v>
      </c>
      <c r="W97" s="153" t="s">
        <v>779</v>
      </c>
      <c r="X97" s="136"/>
      <c r="Y97" s="34" t="str">
        <f t="shared" si="9"/>
        <v>81014350******278</v>
      </c>
      <c r="Z97" s="138">
        <v>1500</v>
      </c>
      <c r="AA97" s="122"/>
      <c r="AB97" s="123" t="s">
        <v>778</v>
      </c>
      <c r="AC97" s="153" t="s">
        <v>780</v>
      </c>
      <c r="AD97" s="34" t="str">
        <f t="shared" si="10"/>
        <v>431281******307218</v>
      </c>
      <c r="AE97" s="120" t="s">
        <v>781</v>
      </c>
      <c r="AF97" s="33" t="str">
        <f t="shared" si="11"/>
        <v>138******96</v>
      </c>
      <c r="AG97" s="147"/>
    </row>
    <row r="98" s="111" customFormat="1" ht="26" customHeight="1" spans="1:33">
      <c r="A98" s="118">
        <v>92</v>
      </c>
      <c r="B98" s="119" t="s">
        <v>25</v>
      </c>
      <c r="C98" s="120" t="s">
        <v>26</v>
      </c>
      <c r="D98" s="120" t="s">
        <v>690</v>
      </c>
      <c r="E98" s="124" t="s">
        <v>782</v>
      </c>
      <c r="F98" s="120" t="s">
        <v>783</v>
      </c>
      <c r="G98" s="124" t="s">
        <v>58</v>
      </c>
      <c r="H98" s="124" t="s">
        <v>784</v>
      </c>
      <c r="I98" s="120" t="s">
        <v>659</v>
      </c>
      <c r="J98" s="34" t="str">
        <f t="shared" si="8"/>
        <v>431281******220095</v>
      </c>
      <c r="K98" s="33" t="s">
        <v>659</v>
      </c>
      <c r="L98" s="124" t="s">
        <v>60</v>
      </c>
      <c r="M98" s="130">
        <v>3</v>
      </c>
      <c r="N98" s="130">
        <v>3</v>
      </c>
      <c r="O98" s="124" t="s">
        <v>86</v>
      </c>
      <c r="P98" s="124" t="s">
        <v>61</v>
      </c>
      <c r="Q98" s="124" t="s">
        <v>86</v>
      </c>
      <c r="R98" s="124" t="s">
        <v>86</v>
      </c>
      <c r="S98" s="124" t="s">
        <v>70</v>
      </c>
      <c r="T98" s="136"/>
      <c r="U98" s="124" t="s">
        <v>783</v>
      </c>
      <c r="V98" s="124" t="s">
        <v>785</v>
      </c>
      <c r="W98" s="124" t="s">
        <v>785</v>
      </c>
      <c r="X98" s="136"/>
      <c r="Y98" s="34" t="str">
        <f t="shared" si="9"/>
        <v>81014350******013</v>
      </c>
      <c r="Z98" s="140">
        <v>1500</v>
      </c>
      <c r="AA98" s="122"/>
      <c r="AB98" s="124" t="s">
        <v>783</v>
      </c>
      <c r="AC98" s="124" t="s">
        <v>784</v>
      </c>
      <c r="AD98" s="34" t="str">
        <f t="shared" si="10"/>
        <v>431281******220095</v>
      </c>
      <c r="AE98" s="124" t="s">
        <v>786</v>
      </c>
      <c r="AF98" s="33" t="str">
        <f t="shared" si="11"/>
        <v>199******58</v>
      </c>
      <c r="AG98" s="147" t="s">
        <v>660</v>
      </c>
    </row>
    <row r="99" s="111" customFormat="1" ht="26" customHeight="1" spans="1:33">
      <c r="A99" s="118">
        <v>93</v>
      </c>
      <c r="B99" s="119" t="s">
        <v>25</v>
      </c>
      <c r="C99" s="120" t="s">
        <v>26</v>
      </c>
      <c r="D99" s="120" t="s">
        <v>690</v>
      </c>
      <c r="E99" s="124" t="s">
        <v>782</v>
      </c>
      <c r="F99" s="120" t="s">
        <v>787</v>
      </c>
      <c r="G99" s="124" t="s">
        <v>58</v>
      </c>
      <c r="H99" s="124" t="s">
        <v>788</v>
      </c>
      <c r="I99" s="120" t="s">
        <v>659</v>
      </c>
      <c r="J99" s="34" t="str">
        <f t="shared" si="8"/>
        <v>431281******250051</v>
      </c>
      <c r="K99" s="33" t="s">
        <v>659</v>
      </c>
      <c r="L99" s="124" t="s">
        <v>51</v>
      </c>
      <c r="M99" s="130">
        <v>2</v>
      </c>
      <c r="N99" s="130">
        <v>2</v>
      </c>
      <c r="O99" s="124" t="s">
        <v>694</v>
      </c>
      <c r="P99" s="124" t="s">
        <v>34</v>
      </c>
      <c r="Q99" s="124" t="s">
        <v>694</v>
      </c>
      <c r="R99" s="124" t="s">
        <v>694</v>
      </c>
      <c r="S99" s="124" t="s">
        <v>789</v>
      </c>
      <c r="T99" s="136"/>
      <c r="U99" s="124" t="s">
        <v>790</v>
      </c>
      <c r="V99" s="124" t="s">
        <v>791</v>
      </c>
      <c r="W99" s="124" t="s">
        <v>791</v>
      </c>
      <c r="X99" s="136"/>
      <c r="Y99" s="34" t="str">
        <f t="shared" si="9"/>
        <v>81014350******034</v>
      </c>
      <c r="Z99" s="140">
        <v>1500</v>
      </c>
      <c r="AA99" s="122"/>
      <c r="AB99" s="124" t="s">
        <v>744</v>
      </c>
      <c r="AC99" s="124" t="s">
        <v>792</v>
      </c>
      <c r="AD99" s="34" t="str">
        <f t="shared" si="10"/>
        <v>433002******051216</v>
      </c>
      <c r="AE99" s="124" t="s">
        <v>793</v>
      </c>
      <c r="AF99" s="33" t="str">
        <f t="shared" si="11"/>
        <v>180******87</v>
      </c>
      <c r="AG99" s="147"/>
    </row>
    <row r="100" s="111" customFormat="1" ht="26" customHeight="1" spans="1:33">
      <c r="A100" s="118">
        <v>94</v>
      </c>
      <c r="B100" s="126" t="s">
        <v>25</v>
      </c>
      <c r="C100" s="127" t="s">
        <v>26</v>
      </c>
      <c r="D100" s="127" t="s">
        <v>690</v>
      </c>
      <c r="E100" s="127" t="s">
        <v>794</v>
      </c>
      <c r="F100" s="128" t="s">
        <v>795</v>
      </c>
      <c r="G100" s="128" t="s">
        <v>30</v>
      </c>
      <c r="H100" s="154" t="s">
        <v>796</v>
      </c>
      <c r="I100" s="127" t="s">
        <v>659</v>
      </c>
      <c r="J100" s="34" t="str">
        <f t="shared" si="8"/>
        <v>431281******110024</v>
      </c>
      <c r="K100" s="135" t="s">
        <v>659</v>
      </c>
      <c r="L100" s="129" t="s">
        <v>60</v>
      </c>
      <c r="M100" s="128">
        <v>1</v>
      </c>
      <c r="N100" s="128">
        <v>1</v>
      </c>
      <c r="O100" s="128">
        <v>202409</v>
      </c>
      <c r="P100" s="128" t="s">
        <v>61</v>
      </c>
      <c r="Q100" s="128">
        <v>202409</v>
      </c>
      <c r="R100" s="128">
        <v>202409</v>
      </c>
      <c r="S100" s="129" t="s">
        <v>797</v>
      </c>
      <c r="T100" s="136"/>
      <c r="U100" s="129" t="s">
        <v>798</v>
      </c>
      <c r="V100" s="154" t="s">
        <v>799</v>
      </c>
      <c r="W100" s="154" t="s">
        <v>799</v>
      </c>
      <c r="X100" s="136"/>
      <c r="Y100" s="34" t="str">
        <f t="shared" si="9"/>
        <v>81014350******012</v>
      </c>
      <c r="Z100" s="141">
        <v>1500</v>
      </c>
      <c r="AA100" s="142"/>
      <c r="AB100" s="143" t="s">
        <v>800</v>
      </c>
      <c r="AC100" s="155" t="s">
        <v>801</v>
      </c>
      <c r="AD100" s="34" t="str">
        <f t="shared" si="10"/>
        <v>433002******201213</v>
      </c>
      <c r="AE100" s="128">
        <v>18169297262</v>
      </c>
      <c r="AF100" s="33" t="str">
        <f t="shared" si="11"/>
        <v>181******62</v>
      </c>
      <c r="AG100" s="148"/>
    </row>
    <row r="101" ht="26" customHeight="1" spans="1:33">
      <c r="A101" s="130" t="s">
        <v>689</v>
      </c>
      <c r="B101" s="131"/>
      <c r="C101" s="131"/>
      <c r="D101" s="131"/>
      <c r="E101" s="131"/>
      <c r="F101" s="30"/>
      <c r="G101" s="30"/>
      <c r="H101" s="132"/>
      <c r="I101" s="132"/>
      <c r="J101" s="34"/>
      <c r="K101" s="30"/>
      <c r="L101" s="132"/>
      <c r="M101" s="132"/>
      <c r="N101" s="30"/>
      <c r="O101" s="30"/>
      <c r="P101" s="30"/>
      <c r="Q101" s="30"/>
      <c r="R101" s="30"/>
      <c r="S101" s="132"/>
      <c r="T101" s="132"/>
      <c r="U101" s="30"/>
      <c r="V101" s="30"/>
      <c r="W101" s="132"/>
      <c r="X101" s="132"/>
      <c r="Y101" s="34"/>
      <c r="Z101" s="145">
        <f>15*Z100</f>
        <v>22500</v>
      </c>
      <c r="AA101" s="30"/>
      <c r="AB101" s="30"/>
      <c r="AC101" s="132"/>
      <c r="AD101" s="34"/>
      <c r="AE101" s="30"/>
      <c r="AF101" s="33"/>
      <c r="AG101" s="30"/>
    </row>
    <row r="102" ht="26" customHeight="1" spans="1:33">
      <c r="A102" s="133" t="s">
        <v>655</v>
      </c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46"/>
      <c r="Z102" s="145">
        <f>Z101+Z85</f>
        <v>141000</v>
      </c>
      <c r="AA102" s="30"/>
      <c r="AB102" s="30"/>
      <c r="AC102" s="132"/>
      <c r="AD102" s="34"/>
      <c r="AE102" s="30"/>
      <c r="AF102" s="33"/>
      <c r="AG102" s="30"/>
    </row>
  </sheetData>
  <mergeCells count="6">
    <mergeCell ref="A1:B1"/>
    <mergeCell ref="A3:AG3"/>
    <mergeCell ref="A4:AG4"/>
    <mergeCell ref="A85:D85"/>
    <mergeCell ref="A101:E101"/>
    <mergeCell ref="A102:Y102"/>
  </mergeCells>
  <conditionalFormatting sqref="F97">
    <cfRule type="duplicateValues" dxfId="0" priority="2"/>
    <cfRule type="duplicateValues" dxfId="1" priority="1"/>
  </conditionalFormatting>
  <pageMargins left="0.751388888888889" right="0.751388888888889" top="0.432638888888889" bottom="0.118055555555556" header="0.432638888888889" footer="0.156944444444444"/>
  <pageSetup paperSize="9" scale="5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85"/>
  <sheetViews>
    <sheetView workbookViewId="0">
      <pane ySplit="6" topLeftCell="A74" activePane="bottomLeft" state="frozen"/>
      <selection/>
      <selection pane="bottomLeft" activeCell="U90" sqref="U89:U90"/>
    </sheetView>
  </sheetViews>
  <sheetFormatPr defaultColWidth="9" defaultRowHeight="12.75"/>
  <cols>
    <col min="1" max="1" width="5.14285714285714" style="3" customWidth="1"/>
    <col min="2" max="2" width="7.84761904761905" style="3" customWidth="1"/>
    <col min="3" max="3" width="7.71428571428571" style="3" customWidth="1"/>
    <col min="4" max="4" width="7.42857142857143" style="3" customWidth="1"/>
    <col min="5" max="5" width="9.14285714285714" style="31"/>
    <col min="6" max="6" width="9.14285714285714" style="3"/>
    <col min="7" max="7" width="5.71428571428571" style="3" customWidth="1"/>
    <col min="8" max="8" width="11" style="31" customWidth="1"/>
    <col min="9" max="9" width="8.28571428571429" style="3" customWidth="1"/>
    <col min="10" max="10" width="20.8761904761905" style="31" customWidth="1"/>
    <col min="11" max="11" width="6" style="3" customWidth="1"/>
    <col min="12" max="12" width="6.84761904761905" style="3" customWidth="1"/>
    <col min="13" max="13" width="8.84761904761905" style="3" customWidth="1"/>
    <col min="14" max="14" width="10.1428571428571" style="31" customWidth="1"/>
    <col min="15" max="15" width="13.2857142857143" style="3" customWidth="1"/>
    <col min="16" max="16" width="11.4285714285714" style="31" customWidth="1"/>
    <col min="17" max="17" width="10.2857142857143" style="11" customWidth="1"/>
    <col min="18" max="18" width="9.14285714285714" style="3" customWidth="1"/>
    <col min="19" max="19" width="8.56190476190476" style="3" customWidth="1"/>
    <col min="20" max="20" width="11.847619047619" style="31" customWidth="1"/>
    <col min="21" max="21" width="14" style="3" customWidth="1"/>
    <col min="22" max="22" width="7.14285714285714" style="3" customWidth="1"/>
    <col min="23" max="16384" width="9.14285714285714" style="3"/>
  </cols>
  <sheetData>
    <row r="1" s="1" customFormat="1" ht="22.5" spans="1:17">
      <c r="A1" s="12" t="s">
        <v>0</v>
      </c>
      <c r="B1" s="12"/>
      <c r="Q1" s="20"/>
    </row>
    <row r="2" s="1" customFormat="1" ht="22.5" spans="1:17">
      <c r="A2" s="2"/>
      <c r="Q2" s="20"/>
    </row>
    <row r="3" s="1" customFormat="1" ht="31.5" spans="1:22">
      <c r="A3" s="13" t="s">
        <v>802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="2" customFormat="1" ht="13.5" spans="1:22">
      <c r="A4" s="106" t="s">
        <v>803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6" s="4" customFormat="1" ht="50" customHeight="1" spans="1:22">
      <c r="A6" s="16" t="s">
        <v>3</v>
      </c>
      <c r="B6" s="17" t="s">
        <v>4</v>
      </c>
      <c r="C6" s="16" t="s">
        <v>5</v>
      </c>
      <c r="D6" s="17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6" t="s">
        <v>14</v>
      </c>
      <c r="M6" s="16" t="s">
        <v>15</v>
      </c>
      <c r="N6" s="16" t="s">
        <v>16</v>
      </c>
      <c r="O6" s="16" t="s">
        <v>17</v>
      </c>
      <c r="P6" s="16" t="s">
        <v>18</v>
      </c>
      <c r="Q6" s="23" t="s">
        <v>19</v>
      </c>
      <c r="R6" s="16" t="s">
        <v>20</v>
      </c>
      <c r="S6" s="16" t="s">
        <v>21</v>
      </c>
      <c r="T6" s="16" t="s">
        <v>22</v>
      </c>
      <c r="U6" s="16" t="s">
        <v>23</v>
      </c>
      <c r="V6" s="17" t="s">
        <v>24</v>
      </c>
    </row>
    <row r="7" s="4" customFormat="1" ht="39" customHeight="1" spans="1:22">
      <c r="A7" s="32">
        <v>1</v>
      </c>
      <c r="B7" s="33" t="s">
        <v>25</v>
      </c>
      <c r="C7" s="33" t="s">
        <v>26</v>
      </c>
      <c r="D7" s="33" t="s">
        <v>27</v>
      </c>
      <c r="E7" s="34" t="s">
        <v>28</v>
      </c>
      <c r="F7" s="33" t="s">
        <v>29</v>
      </c>
      <c r="G7" s="33" t="s">
        <v>30</v>
      </c>
      <c r="H7" s="149" t="s">
        <v>31</v>
      </c>
      <c r="I7" s="33" t="s">
        <v>659</v>
      </c>
      <c r="J7" s="34" t="s">
        <v>33</v>
      </c>
      <c r="K7" s="33">
        <v>3</v>
      </c>
      <c r="L7" s="33" t="s">
        <v>34</v>
      </c>
      <c r="M7" s="33">
        <v>202209</v>
      </c>
      <c r="N7" s="34" t="s">
        <v>35</v>
      </c>
      <c r="O7" s="33" t="s">
        <v>36</v>
      </c>
      <c r="P7" s="149" t="s">
        <v>37</v>
      </c>
      <c r="Q7" s="33">
        <v>1500</v>
      </c>
      <c r="R7" s="33"/>
      <c r="S7" s="33" t="s">
        <v>36</v>
      </c>
      <c r="T7" s="149" t="s">
        <v>38</v>
      </c>
      <c r="U7" s="33" t="s">
        <v>39</v>
      </c>
      <c r="V7" s="33"/>
    </row>
    <row r="8" s="103" customFormat="1" ht="39" customHeight="1" spans="1:22">
      <c r="A8" s="32">
        <v>2</v>
      </c>
      <c r="B8" s="33" t="s">
        <v>25</v>
      </c>
      <c r="C8" s="33" t="s">
        <v>26</v>
      </c>
      <c r="D8" s="33" t="s">
        <v>27</v>
      </c>
      <c r="E8" s="34" t="s">
        <v>40</v>
      </c>
      <c r="F8" s="33" t="s">
        <v>41</v>
      </c>
      <c r="G8" s="33" t="s">
        <v>30</v>
      </c>
      <c r="H8" s="149" t="s">
        <v>42</v>
      </c>
      <c r="I8" s="33" t="s">
        <v>659</v>
      </c>
      <c r="J8" s="34" t="s">
        <v>43</v>
      </c>
      <c r="K8" s="33">
        <v>3</v>
      </c>
      <c r="L8" s="33" t="s">
        <v>34</v>
      </c>
      <c r="M8" s="33">
        <v>202209</v>
      </c>
      <c r="N8" s="34" t="s">
        <v>44</v>
      </c>
      <c r="O8" s="33" t="s">
        <v>45</v>
      </c>
      <c r="P8" s="149" t="s">
        <v>46</v>
      </c>
      <c r="Q8" s="33">
        <v>1500</v>
      </c>
      <c r="R8" s="33"/>
      <c r="S8" s="33" t="s">
        <v>45</v>
      </c>
      <c r="T8" s="149" t="s">
        <v>47</v>
      </c>
      <c r="U8" s="33">
        <v>13874498599</v>
      </c>
      <c r="V8" s="33"/>
    </row>
    <row r="9" s="4" customFormat="1" ht="39" customHeight="1" spans="1:22">
      <c r="A9" s="32">
        <v>3</v>
      </c>
      <c r="B9" s="33" t="s">
        <v>25</v>
      </c>
      <c r="C9" s="33" t="s">
        <v>26</v>
      </c>
      <c r="D9" s="33" t="s">
        <v>27</v>
      </c>
      <c r="E9" s="34" t="s">
        <v>40</v>
      </c>
      <c r="F9" s="33" t="s">
        <v>49</v>
      </c>
      <c r="G9" s="33" t="s">
        <v>30</v>
      </c>
      <c r="H9" s="149" t="s">
        <v>50</v>
      </c>
      <c r="I9" s="33" t="s">
        <v>659</v>
      </c>
      <c r="J9" s="34" t="s">
        <v>51</v>
      </c>
      <c r="K9" s="33">
        <v>1</v>
      </c>
      <c r="L9" s="33" t="s">
        <v>34</v>
      </c>
      <c r="M9" s="33">
        <v>202409</v>
      </c>
      <c r="N9" s="34" t="s">
        <v>35</v>
      </c>
      <c r="O9" s="33" t="s">
        <v>52</v>
      </c>
      <c r="P9" s="149" t="s">
        <v>53</v>
      </c>
      <c r="Q9" s="33">
        <v>1500</v>
      </c>
      <c r="R9" s="33"/>
      <c r="S9" s="33" t="s">
        <v>52</v>
      </c>
      <c r="T9" s="149" t="s">
        <v>54</v>
      </c>
      <c r="U9" s="33">
        <v>15074597639</v>
      </c>
      <c r="V9" s="33"/>
    </row>
    <row r="10" s="5" customFormat="1" ht="38" customHeight="1" spans="1:22">
      <c r="A10" s="32">
        <v>4</v>
      </c>
      <c r="B10" s="33" t="s">
        <v>25</v>
      </c>
      <c r="C10" s="33" t="s">
        <v>26</v>
      </c>
      <c r="D10" s="33" t="s">
        <v>27</v>
      </c>
      <c r="E10" s="34" t="s">
        <v>56</v>
      </c>
      <c r="F10" s="33" t="s">
        <v>57</v>
      </c>
      <c r="G10" s="33" t="s">
        <v>58</v>
      </c>
      <c r="H10" s="149" t="s">
        <v>59</v>
      </c>
      <c r="I10" s="33" t="s">
        <v>659</v>
      </c>
      <c r="J10" s="34" t="s">
        <v>60</v>
      </c>
      <c r="K10" s="33">
        <v>1</v>
      </c>
      <c r="L10" s="33" t="s">
        <v>61</v>
      </c>
      <c r="M10" s="33">
        <v>202409</v>
      </c>
      <c r="N10" s="34" t="s">
        <v>62</v>
      </c>
      <c r="O10" s="33" t="s">
        <v>57</v>
      </c>
      <c r="P10" s="34" t="s">
        <v>63</v>
      </c>
      <c r="Q10" s="33">
        <v>1500</v>
      </c>
      <c r="R10" s="33"/>
      <c r="S10" s="33" t="s">
        <v>64</v>
      </c>
      <c r="T10" s="149" t="s">
        <v>65</v>
      </c>
      <c r="U10" s="33">
        <v>15274515769</v>
      </c>
      <c r="V10" s="34"/>
    </row>
    <row r="11" s="5" customFormat="1" ht="32" customHeight="1" spans="1:22">
      <c r="A11" s="32">
        <v>5</v>
      </c>
      <c r="B11" s="33" t="s">
        <v>25</v>
      </c>
      <c r="C11" s="33" t="s">
        <v>26</v>
      </c>
      <c r="D11" s="33" t="s">
        <v>27</v>
      </c>
      <c r="E11" s="34" t="s">
        <v>67</v>
      </c>
      <c r="F11" s="33" t="s">
        <v>68</v>
      </c>
      <c r="G11" s="33" t="s">
        <v>58</v>
      </c>
      <c r="H11" s="149" t="s">
        <v>69</v>
      </c>
      <c r="I11" s="33" t="s">
        <v>659</v>
      </c>
      <c r="J11" s="34" t="s">
        <v>60</v>
      </c>
      <c r="K11" s="33">
        <v>1</v>
      </c>
      <c r="L11" s="33" t="s">
        <v>61</v>
      </c>
      <c r="M11" s="33">
        <v>202409</v>
      </c>
      <c r="N11" s="34" t="s">
        <v>70</v>
      </c>
      <c r="O11" s="33" t="s">
        <v>68</v>
      </c>
      <c r="P11" s="34" t="s">
        <v>71</v>
      </c>
      <c r="Q11" s="33">
        <v>1500</v>
      </c>
      <c r="R11" s="33"/>
      <c r="S11" s="33" t="s">
        <v>45</v>
      </c>
      <c r="T11" s="149" t="s">
        <v>47</v>
      </c>
      <c r="U11" s="33" t="s">
        <v>72</v>
      </c>
      <c r="V11" s="34"/>
    </row>
    <row r="12" s="5" customFormat="1" ht="32" customHeight="1" spans="1:22">
      <c r="A12" s="32">
        <v>6</v>
      </c>
      <c r="B12" s="33" t="s">
        <v>25</v>
      </c>
      <c r="C12" s="33" t="s">
        <v>26</v>
      </c>
      <c r="D12" s="33" t="s">
        <v>27</v>
      </c>
      <c r="E12" s="34" t="s">
        <v>67</v>
      </c>
      <c r="F12" s="33" t="s">
        <v>74</v>
      </c>
      <c r="G12" s="33" t="s">
        <v>58</v>
      </c>
      <c r="H12" s="149" t="s">
        <v>75</v>
      </c>
      <c r="I12" s="33" t="s">
        <v>659</v>
      </c>
      <c r="J12" s="34" t="s">
        <v>76</v>
      </c>
      <c r="K12" s="33">
        <v>1</v>
      </c>
      <c r="L12" s="33" t="s">
        <v>61</v>
      </c>
      <c r="M12" s="33">
        <v>202409</v>
      </c>
      <c r="N12" s="34" t="s">
        <v>77</v>
      </c>
      <c r="O12" s="33" t="s">
        <v>78</v>
      </c>
      <c r="P12" s="149" t="s">
        <v>79</v>
      </c>
      <c r="Q12" s="33">
        <v>1500</v>
      </c>
      <c r="R12" s="33"/>
      <c r="S12" s="33" t="s">
        <v>78</v>
      </c>
      <c r="T12" s="34" t="s">
        <v>80</v>
      </c>
      <c r="U12" s="33">
        <v>18169298365</v>
      </c>
      <c r="V12" s="33"/>
    </row>
    <row r="13" s="5" customFormat="1" ht="32" customHeight="1" spans="1:22">
      <c r="A13" s="32">
        <v>7</v>
      </c>
      <c r="B13" s="33" t="s">
        <v>25</v>
      </c>
      <c r="C13" s="33" t="s">
        <v>26</v>
      </c>
      <c r="D13" s="33" t="s">
        <v>27</v>
      </c>
      <c r="E13" s="34" t="s">
        <v>82</v>
      </c>
      <c r="F13" s="33" t="s">
        <v>83</v>
      </c>
      <c r="G13" s="33" t="s">
        <v>58</v>
      </c>
      <c r="H13" s="34" t="s">
        <v>84</v>
      </c>
      <c r="I13" s="33" t="s">
        <v>659</v>
      </c>
      <c r="J13" s="34" t="s">
        <v>60</v>
      </c>
      <c r="K13" s="33" t="s">
        <v>85</v>
      </c>
      <c r="L13" s="33" t="s">
        <v>61</v>
      </c>
      <c r="M13" s="33" t="s">
        <v>86</v>
      </c>
      <c r="N13" s="34" t="s">
        <v>70</v>
      </c>
      <c r="O13" s="33" t="s">
        <v>87</v>
      </c>
      <c r="P13" s="149" t="s">
        <v>88</v>
      </c>
      <c r="Q13" s="33">
        <v>1500</v>
      </c>
      <c r="R13" s="33"/>
      <c r="S13" s="33" t="s">
        <v>87</v>
      </c>
      <c r="T13" s="34" t="s">
        <v>89</v>
      </c>
      <c r="U13" s="33">
        <v>13725733413</v>
      </c>
      <c r="V13" s="33"/>
    </row>
    <row r="14" s="6" customFormat="1" ht="32" customHeight="1" spans="1:22">
      <c r="A14" s="32">
        <v>8</v>
      </c>
      <c r="B14" s="33" t="s">
        <v>25</v>
      </c>
      <c r="C14" s="33" t="s">
        <v>26</v>
      </c>
      <c r="D14" s="33" t="s">
        <v>27</v>
      </c>
      <c r="E14" s="34" t="s">
        <v>91</v>
      </c>
      <c r="F14" s="33" t="s">
        <v>92</v>
      </c>
      <c r="G14" s="33" t="s">
        <v>30</v>
      </c>
      <c r="H14" s="34" t="s">
        <v>93</v>
      </c>
      <c r="I14" s="33" t="s">
        <v>659</v>
      </c>
      <c r="J14" s="34" t="s">
        <v>94</v>
      </c>
      <c r="K14" s="33" t="s">
        <v>85</v>
      </c>
      <c r="L14" s="33" t="s">
        <v>61</v>
      </c>
      <c r="M14" s="33" t="s">
        <v>86</v>
      </c>
      <c r="N14" s="34" t="s">
        <v>95</v>
      </c>
      <c r="O14" s="33" t="s">
        <v>96</v>
      </c>
      <c r="P14" s="34" t="s">
        <v>97</v>
      </c>
      <c r="Q14" s="33">
        <v>1500</v>
      </c>
      <c r="R14" s="33"/>
      <c r="S14" s="33" t="s">
        <v>96</v>
      </c>
      <c r="T14" s="34" t="s">
        <v>98</v>
      </c>
      <c r="U14" s="33">
        <v>18627485510</v>
      </c>
      <c r="V14" s="33"/>
    </row>
    <row r="15" s="6" customFormat="1" ht="32" customHeight="1" spans="1:22">
      <c r="A15" s="32">
        <v>9</v>
      </c>
      <c r="B15" s="33" t="s">
        <v>25</v>
      </c>
      <c r="C15" s="33" t="s">
        <v>26</v>
      </c>
      <c r="D15" s="33" t="s">
        <v>27</v>
      </c>
      <c r="E15" s="34" t="s">
        <v>100</v>
      </c>
      <c r="F15" s="33" t="s">
        <v>101</v>
      </c>
      <c r="G15" s="33" t="s">
        <v>58</v>
      </c>
      <c r="H15" s="149" t="s">
        <v>102</v>
      </c>
      <c r="I15" s="33" t="s">
        <v>659</v>
      </c>
      <c r="J15" s="34" t="s">
        <v>103</v>
      </c>
      <c r="K15" s="33">
        <v>2</v>
      </c>
      <c r="L15" s="33" t="s">
        <v>34</v>
      </c>
      <c r="M15" s="33">
        <v>202309</v>
      </c>
      <c r="N15" s="34" t="s">
        <v>104</v>
      </c>
      <c r="O15" s="33" t="s">
        <v>105</v>
      </c>
      <c r="P15" s="149" t="s">
        <v>106</v>
      </c>
      <c r="Q15" s="33">
        <v>1500</v>
      </c>
      <c r="R15" s="33"/>
      <c r="S15" s="33" t="s">
        <v>105</v>
      </c>
      <c r="T15" s="149" t="s">
        <v>107</v>
      </c>
      <c r="U15" s="33">
        <v>19967799970</v>
      </c>
      <c r="V15" s="33"/>
    </row>
    <row r="16" s="7" customFormat="1" ht="32" customHeight="1" spans="1:22">
      <c r="A16" s="32">
        <v>10</v>
      </c>
      <c r="B16" s="33" t="s">
        <v>25</v>
      </c>
      <c r="C16" s="33" t="s">
        <v>26</v>
      </c>
      <c r="D16" s="33" t="s">
        <v>27</v>
      </c>
      <c r="E16" s="34" t="s">
        <v>82</v>
      </c>
      <c r="F16" s="33" t="s">
        <v>109</v>
      </c>
      <c r="G16" s="33" t="s">
        <v>58</v>
      </c>
      <c r="H16" s="149" t="s">
        <v>110</v>
      </c>
      <c r="I16" s="33" t="s">
        <v>659</v>
      </c>
      <c r="J16" s="34" t="s">
        <v>60</v>
      </c>
      <c r="K16" s="33">
        <v>2</v>
      </c>
      <c r="L16" s="33" t="s">
        <v>61</v>
      </c>
      <c r="M16" s="33">
        <v>202309</v>
      </c>
      <c r="N16" s="34" t="s">
        <v>111</v>
      </c>
      <c r="O16" s="33" t="s">
        <v>112</v>
      </c>
      <c r="P16" s="149" t="s">
        <v>113</v>
      </c>
      <c r="Q16" s="33">
        <v>1500</v>
      </c>
      <c r="R16" s="33"/>
      <c r="S16" s="33" t="s">
        <v>112</v>
      </c>
      <c r="T16" s="149" t="s">
        <v>114</v>
      </c>
      <c r="U16" s="33">
        <v>13762936529</v>
      </c>
      <c r="V16" s="33"/>
    </row>
    <row r="17" s="7" customFormat="1" ht="32" customHeight="1" spans="1:22">
      <c r="A17" s="32">
        <v>11</v>
      </c>
      <c r="B17" s="33" t="s">
        <v>25</v>
      </c>
      <c r="C17" s="33" t="s">
        <v>26</v>
      </c>
      <c r="D17" s="33" t="s">
        <v>27</v>
      </c>
      <c r="E17" s="34" t="s">
        <v>91</v>
      </c>
      <c r="F17" s="33" t="s">
        <v>116</v>
      </c>
      <c r="G17" s="33" t="s">
        <v>30</v>
      </c>
      <c r="H17" s="149" t="s">
        <v>117</v>
      </c>
      <c r="I17" s="33" t="s">
        <v>659</v>
      </c>
      <c r="J17" s="34" t="s">
        <v>118</v>
      </c>
      <c r="K17" s="33">
        <v>1</v>
      </c>
      <c r="L17" s="33" t="s">
        <v>34</v>
      </c>
      <c r="M17" s="33">
        <v>202409</v>
      </c>
      <c r="N17" s="34" t="s">
        <v>119</v>
      </c>
      <c r="O17" s="33" t="s">
        <v>120</v>
      </c>
      <c r="P17" s="149" t="s">
        <v>121</v>
      </c>
      <c r="Q17" s="33">
        <v>1500</v>
      </c>
      <c r="R17" s="33"/>
      <c r="S17" s="33" t="s">
        <v>120</v>
      </c>
      <c r="T17" s="149" t="s">
        <v>122</v>
      </c>
      <c r="U17" s="33">
        <v>19359793499</v>
      </c>
      <c r="V17" s="33"/>
    </row>
    <row r="18" s="5" customFormat="1" ht="32" customHeight="1" spans="1:22">
      <c r="A18" s="32">
        <v>12</v>
      </c>
      <c r="B18" s="33" t="s">
        <v>25</v>
      </c>
      <c r="C18" s="33" t="s">
        <v>26</v>
      </c>
      <c r="D18" s="33" t="s">
        <v>27</v>
      </c>
      <c r="E18" s="34" t="s">
        <v>124</v>
      </c>
      <c r="F18" s="33" t="s">
        <v>125</v>
      </c>
      <c r="G18" s="33" t="s">
        <v>30</v>
      </c>
      <c r="H18" s="149" t="s">
        <v>126</v>
      </c>
      <c r="I18" s="33" t="s">
        <v>659</v>
      </c>
      <c r="J18" s="34" t="s">
        <v>127</v>
      </c>
      <c r="K18" s="33">
        <v>1</v>
      </c>
      <c r="L18" s="33" t="s">
        <v>34</v>
      </c>
      <c r="M18" s="33">
        <v>202409</v>
      </c>
      <c r="N18" s="34" t="s">
        <v>128</v>
      </c>
      <c r="O18" s="33" t="s">
        <v>129</v>
      </c>
      <c r="P18" s="34" t="s">
        <v>130</v>
      </c>
      <c r="Q18" s="33">
        <v>1500</v>
      </c>
      <c r="R18" s="33"/>
      <c r="S18" s="33" t="s">
        <v>131</v>
      </c>
      <c r="T18" s="149" t="s">
        <v>132</v>
      </c>
      <c r="U18" s="33">
        <v>13874498918</v>
      </c>
      <c r="V18" s="33"/>
    </row>
    <row r="19" s="5" customFormat="1" ht="39" customHeight="1" spans="1:22">
      <c r="A19" s="32">
        <v>13</v>
      </c>
      <c r="B19" s="33" t="s">
        <v>25</v>
      </c>
      <c r="C19" s="33" t="s">
        <v>26</v>
      </c>
      <c r="D19" s="33" t="s">
        <v>27</v>
      </c>
      <c r="E19" s="34" t="s">
        <v>134</v>
      </c>
      <c r="F19" s="33" t="s">
        <v>135</v>
      </c>
      <c r="G19" s="33" t="s">
        <v>30</v>
      </c>
      <c r="H19" s="34" t="s">
        <v>136</v>
      </c>
      <c r="I19" s="33" t="s">
        <v>659</v>
      </c>
      <c r="J19" s="34" t="s">
        <v>137</v>
      </c>
      <c r="K19" s="33">
        <v>3</v>
      </c>
      <c r="L19" s="33" t="s">
        <v>34</v>
      </c>
      <c r="M19" s="33">
        <v>202209</v>
      </c>
      <c r="N19" s="34" t="s">
        <v>138</v>
      </c>
      <c r="O19" s="33" t="s">
        <v>139</v>
      </c>
      <c r="P19" s="34" t="s">
        <v>140</v>
      </c>
      <c r="Q19" s="33">
        <v>1500</v>
      </c>
      <c r="R19" s="33"/>
      <c r="S19" s="33" t="s">
        <v>139</v>
      </c>
      <c r="T19" s="34" t="s">
        <v>141</v>
      </c>
      <c r="U19" s="33" t="s">
        <v>142</v>
      </c>
      <c r="V19" s="33"/>
    </row>
    <row r="20" s="104" customFormat="1" ht="42" customHeight="1" spans="1:22">
      <c r="A20" s="32">
        <v>14</v>
      </c>
      <c r="B20" s="33" t="s">
        <v>25</v>
      </c>
      <c r="C20" s="33" t="s">
        <v>26</v>
      </c>
      <c r="D20" s="33" t="s">
        <v>27</v>
      </c>
      <c r="E20" s="34" t="s">
        <v>144</v>
      </c>
      <c r="F20" s="33" t="s">
        <v>145</v>
      </c>
      <c r="G20" s="33" t="s">
        <v>30</v>
      </c>
      <c r="H20" s="34" t="s">
        <v>146</v>
      </c>
      <c r="I20" s="33" t="s">
        <v>659</v>
      </c>
      <c r="J20" s="34" t="s">
        <v>60</v>
      </c>
      <c r="K20" s="33">
        <v>3</v>
      </c>
      <c r="L20" s="33" t="s">
        <v>61</v>
      </c>
      <c r="M20" s="33">
        <v>202209</v>
      </c>
      <c r="N20" s="34" t="s">
        <v>147</v>
      </c>
      <c r="O20" s="33" t="s">
        <v>148</v>
      </c>
      <c r="P20" s="149" t="s">
        <v>149</v>
      </c>
      <c r="Q20" s="33">
        <v>1500</v>
      </c>
      <c r="R20" s="33"/>
      <c r="S20" s="33" t="s">
        <v>148</v>
      </c>
      <c r="T20" s="149" t="s">
        <v>150</v>
      </c>
      <c r="U20" s="33" t="s">
        <v>151</v>
      </c>
      <c r="V20" s="107"/>
    </row>
    <row r="21" s="103" customFormat="1" ht="37" customHeight="1" spans="1:22">
      <c r="A21" s="32">
        <v>15</v>
      </c>
      <c r="B21" s="33" t="s">
        <v>25</v>
      </c>
      <c r="C21" s="33" t="s">
        <v>26</v>
      </c>
      <c r="D21" s="33" t="s">
        <v>27</v>
      </c>
      <c r="E21" s="34" t="s">
        <v>153</v>
      </c>
      <c r="F21" s="33" t="s">
        <v>154</v>
      </c>
      <c r="G21" s="33" t="s">
        <v>58</v>
      </c>
      <c r="H21" s="34" t="s">
        <v>155</v>
      </c>
      <c r="I21" s="33" t="s">
        <v>659</v>
      </c>
      <c r="J21" s="34" t="s">
        <v>60</v>
      </c>
      <c r="K21" s="33">
        <v>3</v>
      </c>
      <c r="L21" s="33" t="s">
        <v>61</v>
      </c>
      <c r="M21" s="33">
        <v>202209</v>
      </c>
      <c r="N21" s="34" t="s">
        <v>147</v>
      </c>
      <c r="O21" s="33" t="s">
        <v>156</v>
      </c>
      <c r="P21" s="149" t="s">
        <v>804</v>
      </c>
      <c r="Q21" s="33">
        <v>1500</v>
      </c>
      <c r="R21" s="33"/>
      <c r="S21" s="33" t="s">
        <v>156</v>
      </c>
      <c r="T21" s="34" t="s">
        <v>158</v>
      </c>
      <c r="U21" s="33">
        <v>13762922827</v>
      </c>
      <c r="V21" s="107"/>
    </row>
    <row r="22" s="4" customFormat="1" ht="32" customHeight="1" spans="1:22">
      <c r="A22" s="32">
        <v>16</v>
      </c>
      <c r="B22" s="33" t="s">
        <v>25</v>
      </c>
      <c r="C22" s="33" t="s">
        <v>26</v>
      </c>
      <c r="D22" s="33" t="s">
        <v>27</v>
      </c>
      <c r="E22" s="34" t="s">
        <v>124</v>
      </c>
      <c r="F22" s="33" t="s">
        <v>160</v>
      </c>
      <c r="G22" s="33" t="s">
        <v>58</v>
      </c>
      <c r="H22" s="34" t="s">
        <v>161</v>
      </c>
      <c r="I22" s="33" t="s">
        <v>659</v>
      </c>
      <c r="J22" s="34" t="s">
        <v>162</v>
      </c>
      <c r="K22" s="33" t="s">
        <v>163</v>
      </c>
      <c r="L22" s="33" t="s">
        <v>34</v>
      </c>
      <c r="M22" s="33">
        <v>202309</v>
      </c>
      <c r="N22" s="34" t="s">
        <v>111</v>
      </c>
      <c r="O22" s="33" t="s">
        <v>164</v>
      </c>
      <c r="P22" s="34" t="s">
        <v>165</v>
      </c>
      <c r="Q22" s="33">
        <v>1500</v>
      </c>
      <c r="R22" s="33"/>
      <c r="S22" s="33" t="s">
        <v>164</v>
      </c>
      <c r="T22" s="34" t="s">
        <v>166</v>
      </c>
      <c r="U22" s="33" t="s">
        <v>167</v>
      </c>
      <c r="V22" s="33"/>
    </row>
    <row r="23" s="4" customFormat="1" ht="38" customHeight="1" spans="1:22">
      <c r="A23" s="32">
        <v>17</v>
      </c>
      <c r="B23" s="33" t="s">
        <v>25</v>
      </c>
      <c r="C23" s="33" t="s">
        <v>26</v>
      </c>
      <c r="D23" s="33" t="s">
        <v>27</v>
      </c>
      <c r="E23" s="34" t="s">
        <v>134</v>
      </c>
      <c r="F23" s="33" t="s">
        <v>169</v>
      </c>
      <c r="G23" s="33" t="s">
        <v>58</v>
      </c>
      <c r="H23" s="34" t="s">
        <v>170</v>
      </c>
      <c r="I23" s="33" t="s">
        <v>659</v>
      </c>
      <c r="J23" s="34" t="s">
        <v>60</v>
      </c>
      <c r="K23" s="33" t="s">
        <v>163</v>
      </c>
      <c r="L23" s="33" t="s">
        <v>61</v>
      </c>
      <c r="M23" s="33">
        <v>202309</v>
      </c>
      <c r="N23" s="34" t="s">
        <v>171</v>
      </c>
      <c r="O23" s="33" t="s">
        <v>139</v>
      </c>
      <c r="P23" s="34" t="s">
        <v>140</v>
      </c>
      <c r="Q23" s="33">
        <v>1500</v>
      </c>
      <c r="R23" s="33"/>
      <c r="S23" s="33" t="s">
        <v>139</v>
      </c>
      <c r="T23" s="34" t="s">
        <v>141</v>
      </c>
      <c r="U23" s="33" t="s">
        <v>142</v>
      </c>
      <c r="V23" s="33"/>
    </row>
    <row r="24" s="4" customFormat="1" ht="32" customHeight="1" spans="1:22">
      <c r="A24" s="32">
        <v>18</v>
      </c>
      <c r="B24" s="33" t="s">
        <v>25</v>
      </c>
      <c r="C24" s="33" t="s">
        <v>26</v>
      </c>
      <c r="D24" s="33" t="s">
        <v>173</v>
      </c>
      <c r="E24" s="34" t="s">
        <v>174</v>
      </c>
      <c r="F24" s="33" t="s">
        <v>175</v>
      </c>
      <c r="G24" s="33" t="s">
        <v>30</v>
      </c>
      <c r="H24" s="34" t="s">
        <v>176</v>
      </c>
      <c r="I24" s="33" t="s">
        <v>659</v>
      </c>
      <c r="J24" s="34" t="s">
        <v>177</v>
      </c>
      <c r="K24" s="33">
        <v>1</v>
      </c>
      <c r="L24" s="33" t="s">
        <v>34</v>
      </c>
      <c r="M24" s="33">
        <v>202409</v>
      </c>
      <c r="N24" s="34" t="s">
        <v>178</v>
      </c>
      <c r="O24" s="33" t="s">
        <v>179</v>
      </c>
      <c r="P24" s="34" t="s">
        <v>180</v>
      </c>
      <c r="Q24" s="33">
        <v>1500</v>
      </c>
      <c r="R24" s="33"/>
      <c r="S24" s="33" t="s">
        <v>179</v>
      </c>
      <c r="T24" s="34" t="s">
        <v>181</v>
      </c>
      <c r="U24" s="33">
        <v>17375957580</v>
      </c>
      <c r="V24" s="33"/>
    </row>
    <row r="25" s="4" customFormat="1" ht="32" customHeight="1" spans="1:22">
      <c r="A25" s="32">
        <v>19</v>
      </c>
      <c r="B25" s="33" t="s">
        <v>25</v>
      </c>
      <c r="C25" s="33" t="s">
        <v>26</v>
      </c>
      <c r="D25" s="33" t="s">
        <v>173</v>
      </c>
      <c r="E25" s="34" t="s">
        <v>184</v>
      </c>
      <c r="F25" s="33" t="s">
        <v>185</v>
      </c>
      <c r="G25" s="33" t="s">
        <v>30</v>
      </c>
      <c r="H25" s="34" t="s">
        <v>186</v>
      </c>
      <c r="I25" s="33" t="s">
        <v>659</v>
      </c>
      <c r="J25" s="34" t="s">
        <v>187</v>
      </c>
      <c r="K25" s="33">
        <v>1</v>
      </c>
      <c r="L25" s="33" t="s">
        <v>34</v>
      </c>
      <c r="M25" s="33">
        <v>202409</v>
      </c>
      <c r="N25" s="34" t="s">
        <v>62</v>
      </c>
      <c r="O25" s="33" t="s">
        <v>188</v>
      </c>
      <c r="P25" s="34" t="s">
        <v>189</v>
      </c>
      <c r="Q25" s="33">
        <v>1500</v>
      </c>
      <c r="R25" s="33"/>
      <c r="S25" s="33" t="s">
        <v>188</v>
      </c>
      <c r="T25" s="34" t="s">
        <v>190</v>
      </c>
      <c r="U25" s="34">
        <v>15074515541</v>
      </c>
      <c r="V25" s="33"/>
    </row>
    <row r="26" s="4" customFormat="1" ht="32" customHeight="1" spans="1:22">
      <c r="A26" s="32">
        <v>20</v>
      </c>
      <c r="B26" s="33" t="s">
        <v>25</v>
      </c>
      <c r="C26" s="33" t="s">
        <v>26</v>
      </c>
      <c r="D26" s="33" t="s">
        <v>173</v>
      </c>
      <c r="E26" s="34" t="s">
        <v>193</v>
      </c>
      <c r="F26" s="33" t="s">
        <v>194</v>
      </c>
      <c r="G26" s="33" t="s">
        <v>58</v>
      </c>
      <c r="H26" s="34" t="s">
        <v>195</v>
      </c>
      <c r="I26" s="33" t="s">
        <v>659</v>
      </c>
      <c r="J26" s="34" t="s">
        <v>196</v>
      </c>
      <c r="K26" s="33">
        <v>3</v>
      </c>
      <c r="L26" s="33" t="s">
        <v>34</v>
      </c>
      <c r="M26" s="33">
        <v>202209</v>
      </c>
      <c r="N26" s="34" t="s">
        <v>197</v>
      </c>
      <c r="O26" s="33" t="s">
        <v>198</v>
      </c>
      <c r="P26" s="34" t="s">
        <v>199</v>
      </c>
      <c r="Q26" s="33">
        <v>1500</v>
      </c>
      <c r="R26" s="33"/>
      <c r="S26" s="33" t="s">
        <v>198</v>
      </c>
      <c r="T26" s="34" t="s">
        <v>200</v>
      </c>
      <c r="U26" s="33">
        <v>18227193230</v>
      </c>
      <c r="V26" s="33"/>
    </row>
    <row r="27" s="4" customFormat="1" ht="32" customHeight="1" spans="1:22">
      <c r="A27" s="32">
        <v>21</v>
      </c>
      <c r="B27" s="33" t="s">
        <v>25</v>
      </c>
      <c r="C27" s="33" t="s">
        <v>26</v>
      </c>
      <c r="D27" s="33" t="s">
        <v>173</v>
      </c>
      <c r="E27" s="34" t="s">
        <v>184</v>
      </c>
      <c r="F27" s="33" t="s">
        <v>202</v>
      </c>
      <c r="G27" s="33" t="s">
        <v>30</v>
      </c>
      <c r="H27" s="34" t="s">
        <v>203</v>
      </c>
      <c r="I27" s="33" t="s">
        <v>659</v>
      </c>
      <c r="J27" s="34" t="s">
        <v>204</v>
      </c>
      <c r="K27" s="33">
        <v>2</v>
      </c>
      <c r="L27" s="33" t="s">
        <v>34</v>
      </c>
      <c r="M27" s="33">
        <v>202309</v>
      </c>
      <c r="N27" s="34" t="s">
        <v>205</v>
      </c>
      <c r="O27" s="33" t="s">
        <v>206</v>
      </c>
      <c r="P27" s="34" t="s">
        <v>207</v>
      </c>
      <c r="Q27" s="33">
        <v>1500</v>
      </c>
      <c r="R27" s="33"/>
      <c r="S27" s="33" t="s">
        <v>206</v>
      </c>
      <c r="T27" s="34" t="s">
        <v>208</v>
      </c>
      <c r="U27" s="33">
        <v>18166206896</v>
      </c>
      <c r="V27" s="33"/>
    </row>
    <row r="28" s="4" customFormat="1" ht="32" customHeight="1" spans="1:22">
      <c r="A28" s="32">
        <v>22</v>
      </c>
      <c r="B28" s="33" t="s">
        <v>25</v>
      </c>
      <c r="C28" s="33" t="s">
        <v>26</v>
      </c>
      <c r="D28" s="33" t="s">
        <v>173</v>
      </c>
      <c r="E28" s="34" t="s">
        <v>174</v>
      </c>
      <c r="F28" s="33" t="s">
        <v>210</v>
      </c>
      <c r="G28" s="33" t="s">
        <v>58</v>
      </c>
      <c r="H28" s="34" t="s">
        <v>211</v>
      </c>
      <c r="I28" s="33" t="s">
        <v>659</v>
      </c>
      <c r="J28" s="34" t="s">
        <v>177</v>
      </c>
      <c r="K28" s="33">
        <v>2</v>
      </c>
      <c r="L28" s="33" t="s">
        <v>34</v>
      </c>
      <c r="M28" s="33">
        <v>202309</v>
      </c>
      <c r="N28" s="34" t="s">
        <v>212</v>
      </c>
      <c r="O28" s="33" t="s">
        <v>213</v>
      </c>
      <c r="P28" s="34" t="s">
        <v>214</v>
      </c>
      <c r="Q28" s="33">
        <v>1500</v>
      </c>
      <c r="R28" s="33"/>
      <c r="S28" s="33" t="s">
        <v>213</v>
      </c>
      <c r="T28" s="34" t="s">
        <v>215</v>
      </c>
      <c r="U28" s="33">
        <v>15211561865</v>
      </c>
      <c r="V28" s="33"/>
    </row>
    <row r="29" s="4" customFormat="1" ht="32" customHeight="1" spans="1:22">
      <c r="A29" s="32">
        <v>23</v>
      </c>
      <c r="B29" s="33" t="s">
        <v>25</v>
      </c>
      <c r="C29" s="33" t="s">
        <v>26</v>
      </c>
      <c r="D29" s="33" t="s">
        <v>173</v>
      </c>
      <c r="E29" s="34" t="s">
        <v>217</v>
      </c>
      <c r="F29" s="33" t="s">
        <v>218</v>
      </c>
      <c r="G29" s="33" t="s">
        <v>30</v>
      </c>
      <c r="H29" s="34" t="s">
        <v>219</v>
      </c>
      <c r="I29" s="33" t="s">
        <v>659</v>
      </c>
      <c r="J29" s="34" t="s">
        <v>103</v>
      </c>
      <c r="K29" s="33">
        <v>5</v>
      </c>
      <c r="L29" s="33" t="s">
        <v>34</v>
      </c>
      <c r="M29" s="33">
        <v>202009</v>
      </c>
      <c r="N29" s="34" t="s">
        <v>220</v>
      </c>
      <c r="O29" s="33" t="s">
        <v>221</v>
      </c>
      <c r="P29" s="34" t="s">
        <v>222</v>
      </c>
      <c r="Q29" s="33">
        <v>1500</v>
      </c>
      <c r="R29" s="33"/>
      <c r="S29" s="33" t="s">
        <v>221</v>
      </c>
      <c r="T29" s="34" t="s">
        <v>223</v>
      </c>
      <c r="U29" s="33">
        <v>13802459300</v>
      </c>
      <c r="V29" s="33" t="s">
        <v>224</v>
      </c>
    </row>
    <row r="30" s="4" customFormat="1" ht="32" customHeight="1" spans="1:22">
      <c r="A30" s="32">
        <v>24</v>
      </c>
      <c r="B30" s="33" t="s">
        <v>25</v>
      </c>
      <c r="C30" s="33" t="s">
        <v>26</v>
      </c>
      <c r="D30" s="33" t="s">
        <v>173</v>
      </c>
      <c r="E30" s="34" t="s">
        <v>184</v>
      </c>
      <c r="F30" s="33" t="s">
        <v>226</v>
      </c>
      <c r="G30" s="33" t="s">
        <v>30</v>
      </c>
      <c r="H30" s="34" t="s">
        <v>227</v>
      </c>
      <c r="I30" s="33" t="s">
        <v>659</v>
      </c>
      <c r="J30" s="34" t="s">
        <v>204</v>
      </c>
      <c r="K30" s="33">
        <v>3</v>
      </c>
      <c r="L30" s="33" t="s">
        <v>34</v>
      </c>
      <c r="M30" s="33">
        <v>202209</v>
      </c>
      <c r="N30" s="34" t="s">
        <v>228</v>
      </c>
      <c r="O30" s="33" t="s">
        <v>229</v>
      </c>
      <c r="P30" s="34" t="s">
        <v>230</v>
      </c>
      <c r="Q30" s="33">
        <v>1500</v>
      </c>
      <c r="R30" s="33"/>
      <c r="S30" s="33" t="s">
        <v>229</v>
      </c>
      <c r="T30" s="34" t="s">
        <v>231</v>
      </c>
      <c r="U30" s="33">
        <v>19891914234</v>
      </c>
      <c r="V30" s="33"/>
    </row>
    <row r="31" s="4" customFormat="1" ht="32" customHeight="1" spans="1:22">
      <c r="A31" s="32">
        <v>25</v>
      </c>
      <c r="B31" s="33" t="s">
        <v>25</v>
      </c>
      <c r="C31" s="33" t="s">
        <v>26</v>
      </c>
      <c r="D31" s="33" t="s">
        <v>173</v>
      </c>
      <c r="E31" s="34" t="s">
        <v>233</v>
      </c>
      <c r="F31" s="33" t="s">
        <v>234</v>
      </c>
      <c r="G31" s="33" t="s">
        <v>30</v>
      </c>
      <c r="H31" s="34" t="s">
        <v>235</v>
      </c>
      <c r="I31" s="33" t="s">
        <v>659</v>
      </c>
      <c r="J31" s="34" t="s">
        <v>236</v>
      </c>
      <c r="K31" s="33">
        <v>2</v>
      </c>
      <c r="L31" s="33" t="s">
        <v>34</v>
      </c>
      <c r="M31" s="33">
        <v>202309</v>
      </c>
      <c r="N31" s="34" t="s">
        <v>237</v>
      </c>
      <c r="O31" s="33" t="s">
        <v>238</v>
      </c>
      <c r="P31" s="34" t="s">
        <v>239</v>
      </c>
      <c r="Q31" s="33">
        <v>1500</v>
      </c>
      <c r="R31" s="33"/>
      <c r="S31" s="33" t="s">
        <v>238</v>
      </c>
      <c r="T31" s="34" t="s">
        <v>240</v>
      </c>
      <c r="U31" s="33">
        <v>17774538070</v>
      </c>
      <c r="V31" s="33"/>
    </row>
    <row r="32" s="8" customFormat="1" ht="32" customHeight="1" spans="1:22">
      <c r="A32" s="32">
        <v>26</v>
      </c>
      <c r="B32" s="33" t="s">
        <v>25</v>
      </c>
      <c r="C32" s="33" t="s">
        <v>26</v>
      </c>
      <c r="D32" s="33" t="s">
        <v>173</v>
      </c>
      <c r="E32" s="34" t="s">
        <v>233</v>
      </c>
      <c r="F32" s="33" t="s">
        <v>242</v>
      </c>
      <c r="G32" s="33" t="s">
        <v>30</v>
      </c>
      <c r="H32" s="34" t="s">
        <v>243</v>
      </c>
      <c r="I32" s="33" t="s">
        <v>659</v>
      </c>
      <c r="J32" s="34" t="s">
        <v>60</v>
      </c>
      <c r="K32" s="33">
        <v>2</v>
      </c>
      <c r="L32" s="33" t="s">
        <v>61</v>
      </c>
      <c r="M32" s="33">
        <v>202309</v>
      </c>
      <c r="N32" s="34" t="s">
        <v>171</v>
      </c>
      <c r="O32" s="33" t="s">
        <v>238</v>
      </c>
      <c r="P32" s="34" t="s">
        <v>239</v>
      </c>
      <c r="Q32" s="33">
        <v>1500</v>
      </c>
      <c r="R32" s="33"/>
      <c r="S32" s="33" t="s">
        <v>238</v>
      </c>
      <c r="T32" s="34" t="s">
        <v>240</v>
      </c>
      <c r="U32" s="33">
        <v>17774538070</v>
      </c>
      <c r="V32" s="33"/>
    </row>
    <row r="33" s="8" customFormat="1" ht="32" customHeight="1" spans="1:22">
      <c r="A33" s="32">
        <v>27</v>
      </c>
      <c r="B33" s="33" t="s">
        <v>25</v>
      </c>
      <c r="C33" s="33" t="s">
        <v>26</v>
      </c>
      <c r="D33" s="33" t="s">
        <v>173</v>
      </c>
      <c r="E33" s="34" t="s">
        <v>184</v>
      </c>
      <c r="F33" s="33" t="s">
        <v>245</v>
      </c>
      <c r="G33" s="33" t="s">
        <v>30</v>
      </c>
      <c r="H33" s="34" t="s">
        <v>246</v>
      </c>
      <c r="I33" s="33" t="s">
        <v>659</v>
      </c>
      <c r="J33" s="34" t="s">
        <v>247</v>
      </c>
      <c r="K33" s="33">
        <v>2</v>
      </c>
      <c r="L33" s="33" t="s">
        <v>34</v>
      </c>
      <c r="M33" s="33">
        <v>202309</v>
      </c>
      <c r="N33" s="34" t="s">
        <v>104</v>
      </c>
      <c r="O33" s="33" t="s">
        <v>248</v>
      </c>
      <c r="P33" s="34" t="s">
        <v>249</v>
      </c>
      <c r="Q33" s="33">
        <v>1500</v>
      </c>
      <c r="R33" s="33"/>
      <c r="S33" s="33" t="s">
        <v>248</v>
      </c>
      <c r="T33" s="34" t="s">
        <v>250</v>
      </c>
      <c r="U33" s="33">
        <v>18074543821</v>
      </c>
      <c r="V33" s="33"/>
    </row>
    <row r="34" s="8" customFormat="1" ht="32" customHeight="1" spans="1:22">
      <c r="A34" s="32">
        <v>28</v>
      </c>
      <c r="B34" s="33" t="s">
        <v>25</v>
      </c>
      <c r="C34" s="33" t="s">
        <v>26</v>
      </c>
      <c r="D34" s="33" t="s">
        <v>173</v>
      </c>
      <c r="E34" s="34" t="s">
        <v>184</v>
      </c>
      <c r="F34" s="33" t="s">
        <v>252</v>
      </c>
      <c r="G34" s="33" t="s">
        <v>30</v>
      </c>
      <c r="H34" s="34" t="s">
        <v>253</v>
      </c>
      <c r="I34" s="33" t="s">
        <v>659</v>
      </c>
      <c r="J34" s="34" t="s">
        <v>204</v>
      </c>
      <c r="K34" s="33">
        <v>2</v>
      </c>
      <c r="L34" s="33" t="s">
        <v>34</v>
      </c>
      <c r="M34" s="33">
        <v>202309</v>
      </c>
      <c r="N34" s="34" t="s">
        <v>254</v>
      </c>
      <c r="O34" s="33" t="s">
        <v>255</v>
      </c>
      <c r="P34" s="34" t="s">
        <v>256</v>
      </c>
      <c r="Q34" s="33">
        <v>1500</v>
      </c>
      <c r="R34" s="33"/>
      <c r="S34" s="33" t="s">
        <v>255</v>
      </c>
      <c r="T34" s="34" t="s">
        <v>257</v>
      </c>
      <c r="U34" s="33">
        <v>18974538779</v>
      </c>
      <c r="V34" s="33"/>
    </row>
    <row r="35" s="8" customFormat="1" ht="32" customHeight="1" spans="1:22">
      <c r="A35" s="32">
        <v>29</v>
      </c>
      <c r="B35" s="33" t="s">
        <v>25</v>
      </c>
      <c r="C35" s="33" t="s">
        <v>26</v>
      </c>
      <c r="D35" s="33" t="s">
        <v>173</v>
      </c>
      <c r="E35" s="34" t="s">
        <v>259</v>
      </c>
      <c r="F35" s="33" t="s">
        <v>260</v>
      </c>
      <c r="G35" s="33" t="s">
        <v>30</v>
      </c>
      <c r="H35" s="34" t="s">
        <v>261</v>
      </c>
      <c r="I35" s="33" t="s">
        <v>659</v>
      </c>
      <c r="J35" s="34" t="s">
        <v>262</v>
      </c>
      <c r="K35" s="33">
        <v>2</v>
      </c>
      <c r="L35" s="33" t="s">
        <v>61</v>
      </c>
      <c r="M35" s="33">
        <v>202309</v>
      </c>
      <c r="N35" s="34" t="s">
        <v>263</v>
      </c>
      <c r="O35" s="33" t="s">
        <v>264</v>
      </c>
      <c r="P35" s="34" t="s">
        <v>265</v>
      </c>
      <c r="Q35" s="33">
        <v>1500</v>
      </c>
      <c r="R35" s="33"/>
      <c r="S35" s="33" t="s">
        <v>264</v>
      </c>
      <c r="T35" s="34" t="s">
        <v>266</v>
      </c>
      <c r="U35" s="33">
        <v>15211561665</v>
      </c>
      <c r="V35" s="33"/>
    </row>
    <row r="36" s="8" customFormat="1" ht="32" customHeight="1" spans="1:22">
      <c r="A36" s="32">
        <v>30</v>
      </c>
      <c r="B36" s="33" t="s">
        <v>25</v>
      </c>
      <c r="C36" s="33" t="s">
        <v>26</v>
      </c>
      <c r="D36" s="33" t="s">
        <v>173</v>
      </c>
      <c r="E36" s="34" t="s">
        <v>233</v>
      </c>
      <c r="F36" s="33" t="s">
        <v>268</v>
      </c>
      <c r="G36" s="33" t="s">
        <v>58</v>
      </c>
      <c r="H36" s="34" t="s">
        <v>269</v>
      </c>
      <c r="I36" s="33" t="s">
        <v>659</v>
      </c>
      <c r="J36" s="34" t="s">
        <v>270</v>
      </c>
      <c r="K36" s="33">
        <v>2</v>
      </c>
      <c r="L36" s="33" t="s">
        <v>34</v>
      </c>
      <c r="M36" s="33">
        <v>202309</v>
      </c>
      <c r="N36" s="34" t="s">
        <v>271</v>
      </c>
      <c r="O36" s="33" t="s">
        <v>272</v>
      </c>
      <c r="P36" s="34" t="s">
        <v>273</v>
      </c>
      <c r="Q36" s="33">
        <v>1500</v>
      </c>
      <c r="R36" s="33"/>
      <c r="S36" s="33" t="s">
        <v>272</v>
      </c>
      <c r="T36" s="34" t="s">
        <v>274</v>
      </c>
      <c r="U36" s="33">
        <v>13974583002</v>
      </c>
      <c r="V36" s="33"/>
    </row>
    <row r="37" s="8" customFormat="1" ht="32" customHeight="1" spans="1:22">
      <c r="A37" s="32">
        <v>31</v>
      </c>
      <c r="B37" s="33" t="s">
        <v>25</v>
      </c>
      <c r="C37" s="33" t="s">
        <v>26</v>
      </c>
      <c r="D37" s="33" t="s">
        <v>173</v>
      </c>
      <c r="E37" s="34" t="s">
        <v>233</v>
      </c>
      <c r="F37" s="33" t="s">
        <v>276</v>
      </c>
      <c r="G37" s="33" t="s">
        <v>30</v>
      </c>
      <c r="H37" s="34" t="s">
        <v>277</v>
      </c>
      <c r="I37" s="33" t="s">
        <v>659</v>
      </c>
      <c r="J37" s="34" t="s">
        <v>278</v>
      </c>
      <c r="K37" s="33">
        <v>2</v>
      </c>
      <c r="L37" s="33" t="s">
        <v>34</v>
      </c>
      <c r="M37" s="33">
        <v>202309</v>
      </c>
      <c r="N37" s="34" t="s">
        <v>279</v>
      </c>
      <c r="O37" s="33" t="s">
        <v>280</v>
      </c>
      <c r="P37" s="34" t="s">
        <v>281</v>
      </c>
      <c r="Q37" s="33">
        <v>1500</v>
      </c>
      <c r="R37" s="33"/>
      <c r="S37" s="33" t="s">
        <v>280</v>
      </c>
      <c r="T37" s="34" t="s">
        <v>282</v>
      </c>
      <c r="U37" s="33">
        <v>14760700200</v>
      </c>
      <c r="V37" s="33"/>
    </row>
    <row r="38" s="8" customFormat="1" ht="32" customHeight="1" spans="1:22">
      <c r="A38" s="32">
        <v>32</v>
      </c>
      <c r="B38" s="33" t="s">
        <v>25</v>
      </c>
      <c r="C38" s="33" t="s">
        <v>26</v>
      </c>
      <c r="D38" s="33" t="s">
        <v>173</v>
      </c>
      <c r="E38" s="34" t="s">
        <v>184</v>
      </c>
      <c r="F38" s="33" t="s">
        <v>284</v>
      </c>
      <c r="G38" s="33" t="s">
        <v>30</v>
      </c>
      <c r="H38" s="34" t="s">
        <v>285</v>
      </c>
      <c r="I38" s="33" t="s">
        <v>659</v>
      </c>
      <c r="J38" s="34" t="s">
        <v>286</v>
      </c>
      <c r="K38" s="33">
        <v>1</v>
      </c>
      <c r="L38" s="33" t="s">
        <v>61</v>
      </c>
      <c r="M38" s="33">
        <v>202409</v>
      </c>
      <c r="N38" s="34" t="s">
        <v>287</v>
      </c>
      <c r="O38" s="33" t="s">
        <v>229</v>
      </c>
      <c r="P38" s="34" t="s">
        <v>230</v>
      </c>
      <c r="Q38" s="33">
        <v>1500</v>
      </c>
      <c r="R38" s="33"/>
      <c r="S38" s="33" t="s">
        <v>229</v>
      </c>
      <c r="T38" s="34" t="s">
        <v>231</v>
      </c>
      <c r="U38" s="33">
        <v>19891914234</v>
      </c>
      <c r="V38" s="33"/>
    </row>
    <row r="39" s="8" customFormat="1" ht="32" customHeight="1" spans="1:22">
      <c r="A39" s="32">
        <v>33</v>
      </c>
      <c r="B39" s="33" t="s">
        <v>25</v>
      </c>
      <c r="C39" s="33" t="s">
        <v>26</v>
      </c>
      <c r="D39" s="33" t="s">
        <v>173</v>
      </c>
      <c r="E39" s="34" t="s">
        <v>184</v>
      </c>
      <c r="F39" s="33" t="s">
        <v>289</v>
      </c>
      <c r="G39" s="33" t="s">
        <v>30</v>
      </c>
      <c r="H39" s="34" t="s">
        <v>290</v>
      </c>
      <c r="I39" s="33" t="s">
        <v>659</v>
      </c>
      <c r="J39" s="34" t="s">
        <v>60</v>
      </c>
      <c r="K39" s="33">
        <v>1</v>
      </c>
      <c r="L39" s="33" t="s">
        <v>61</v>
      </c>
      <c r="M39" s="33">
        <v>202409</v>
      </c>
      <c r="N39" s="34" t="s">
        <v>111</v>
      </c>
      <c r="O39" s="33" t="s">
        <v>206</v>
      </c>
      <c r="P39" s="34" t="s">
        <v>207</v>
      </c>
      <c r="Q39" s="33">
        <v>1500</v>
      </c>
      <c r="R39" s="33"/>
      <c r="S39" s="33" t="s">
        <v>206</v>
      </c>
      <c r="T39" s="34" t="s">
        <v>208</v>
      </c>
      <c r="U39" s="33">
        <v>18166206896</v>
      </c>
      <c r="V39" s="33"/>
    </row>
    <row r="40" s="8" customFormat="1" ht="39" customHeight="1" spans="1:22">
      <c r="A40" s="32">
        <v>34</v>
      </c>
      <c r="B40" s="33" t="s">
        <v>25</v>
      </c>
      <c r="C40" s="33" t="s">
        <v>26</v>
      </c>
      <c r="D40" s="33" t="s">
        <v>27</v>
      </c>
      <c r="E40" s="34" t="s">
        <v>292</v>
      </c>
      <c r="F40" s="33" t="s">
        <v>293</v>
      </c>
      <c r="G40" s="33" t="s">
        <v>58</v>
      </c>
      <c r="H40" s="149" t="s">
        <v>294</v>
      </c>
      <c r="I40" s="33" t="s">
        <v>659</v>
      </c>
      <c r="J40" s="34" t="s">
        <v>103</v>
      </c>
      <c r="K40" s="33">
        <v>2</v>
      </c>
      <c r="L40" s="33" t="s">
        <v>34</v>
      </c>
      <c r="M40" s="33">
        <v>202309</v>
      </c>
      <c r="N40" s="34" t="s">
        <v>295</v>
      </c>
      <c r="O40" s="33" t="s">
        <v>296</v>
      </c>
      <c r="P40" s="34" t="s">
        <v>297</v>
      </c>
      <c r="Q40" s="33">
        <v>1500</v>
      </c>
      <c r="R40" s="33"/>
      <c r="S40" s="33" t="s">
        <v>296</v>
      </c>
      <c r="T40" s="149" t="s">
        <v>298</v>
      </c>
      <c r="U40" s="33" t="s">
        <v>299</v>
      </c>
      <c r="V40" s="107"/>
    </row>
    <row r="41" s="8" customFormat="1" ht="39" customHeight="1" spans="1:22">
      <c r="A41" s="32">
        <v>35</v>
      </c>
      <c r="B41" s="33" t="s">
        <v>25</v>
      </c>
      <c r="C41" s="33" t="s">
        <v>26</v>
      </c>
      <c r="D41" s="33" t="s">
        <v>27</v>
      </c>
      <c r="E41" s="34" t="s">
        <v>301</v>
      </c>
      <c r="F41" s="33" t="s">
        <v>308</v>
      </c>
      <c r="G41" s="33" t="s">
        <v>30</v>
      </c>
      <c r="H41" s="149" t="s">
        <v>309</v>
      </c>
      <c r="I41" s="33" t="s">
        <v>659</v>
      </c>
      <c r="J41" s="34" t="s">
        <v>665</v>
      </c>
      <c r="K41" s="33">
        <v>3</v>
      </c>
      <c r="L41" s="33" t="s">
        <v>34</v>
      </c>
      <c r="M41" s="33">
        <v>202209</v>
      </c>
      <c r="N41" s="34" t="s">
        <v>220</v>
      </c>
      <c r="O41" s="33" t="s">
        <v>311</v>
      </c>
      <c r="P41" s="149" t="s">
        <v>312</v>
      </c>
      <c r="Q41" s="33">
        <v>1500</v>
      </c>
      <c r="R41" s="33"/>
      <c r="S41" s="33" t="s">
        <v>311</v>
      </c>
      <c r="T41" s="149" t="s">
        <v>313</v>
      </c>
      <c r="U41" s="33">
        <v>13874469466</v>
      </c>
      <c r="V41" s="33"/>
    </row>
    <row r="42" s="8" customFormat="1" ht="41" customHeight="1" spans="1:22">
      <c r="A42" s="32">
        <v>36</v>
      </c>
      <c r="B42" s="33" t="s">
        <v>25</v>
      </c>
      <c r="C42" s="33" t="s">
        <v>26</v>
      </c>
      <c r="D42" s="33" t="s">
        <v>27</v>
      </c>
      <c r="E42" s="34" t="s">
        <v>315</v>
      </c>
      <c r="F42" s="33" t="s">
        <v>316</v>
      </c>
      <c r="G42" s="33" t="s">
        <v>30</v>
      </c>
      <c r="H42" s="149" t="s">
        <v>317</v>
      </c>
      <c r="I42" s="33" t="s">
        <v>659</v>
      </c>
      <c r="J42" s="34" t="s">
        <v>318</v>
      </c>
      <c r="K42" s="33" t="s">
        <v>319</v>
      </c>
      <c r="L42" s="33" t="s">
        <v>61</v>
      </c>
      <c r="M42" s="33">
        <v>202409</v>
      </c>
      <c r="N42" s="34" t="s">
        <v>320</v>
      </c>
      <c r="O42" s="33" t="s">
        <v>321</v>
      </c>
      <c r="P42" s="34" t="s">
        <v>322</v>
      </c>
      <c r="Q42" s="33">
        <v>1500</v>
      </c>
      <c r="R42" s="33"/>
      <c r="S42" s="33" t="s">
        <v>321</v>
      </c>
      <c r="T42" s="149" t="s">
        <v>323</v>
      </c>
      <c r="U42" s="33" t="s">
        <v>324</v>
      </c>
      <c r="V42" s="33"/>
    </row>
    <row r="43" s="8" customFormat="1" ht="32" customHeight="1" spans="1:22">
      <c r="A43" s="32">
        <v>37</v>
      </c>
      <c r="B43" s="33" t="s">
        <v>25</v>
      </c>
      <c r="C43" s="33" t="s">
        <v>26</v>
      </c>
      <c r="D43" s="33" t="s">
        <v>27</v>
      </c>
      <c r="E43" s="34" t="s">
        <v>326</v>
      </c>
      <c r="F43" s="33" t="s">
        <v>327</v>
      </c>
      <c r="G43" s="33" t="s">
        <v>58</v>
      </c>
      <c r="H43" s="34" t="s">
        <v>328</v>
      </c>
      <c r="I43" s="33" t="s">
        <v>659</v>
      </c>
      <c r="J43" s="34" t="s">
        <v>329</v>
      </c>
      <c r="K43" s="33">
        <v>1</v>
      </c>
      <c r="L43" s="33" t="s">
        <v>330</v>
      </c>
      <c r="M43" s="33">
        <v>202409</v>
      </c>
      <c r="N43" s="34" t="s">
        <v>331</v>
      </c>
      <c r="O43" s="33" t="s">
        <v>332</v>
      </c>
      <c r="P43" s="149" t="s">
        <v>333</v>
      </c>
      <c r="Q43" s="33">
        <v>1500</v>
      </c>
      <c r="R43" s="33"/>
      <c r="S43" s="33" t="s">
        <v>332</v>
      </c>
      <c r="T43" s="149" t="s">
        <v>334</v>
      </c>
      <c r="U43" s="33">
        <v>14760700182</v>
      </c>
      <c r="V43" s="33"/>
    </row>
    <row r="44" s="9" customFormat="1" ht="32" customHeight="1" spans="1:22">
      <c r="A44" s="32">
        <v>38</v>
      </c>
      <c r="B44" s="33" t="s">
        <v>25</v>
      </c>
      <c r="C44" s="33" t="s">
        <v>26</v>
      </c>
      <c r="D44" s="33" t="s">
        <v>27</v>
      </c>
      <c r="E44" s="34" t="s">
        <v>336</v>
      </c>
      <c r="F44" s="33" t="s">
        <v>337</v>
      </c>
      <c r="G44" s="33" t="s">
        <v>58</v>
      </c>
      <c r="H44" s="149" t="s">
        <v>338</v>
      </c>
      <c r="I44" s="33" t="s">
        <v>659</v>
      </c>
      <c r="J44" s="34" t="s">
        <v>339</v>
      </c>
      <c r="K44" s="33">
        <v>2</v>
      </c>
      <c r="L44" s="33" t="s">
        <v>34</v>
      </c>
      <c r="M44" s="33">
        <v>202309</v>
      </c>
      <c r="N44" s="34" t="s">
        <v>340</v>
      </c>
      <c r="O44" s="33" t="s">
        <v>341</v>
      </c>
      <c r="P44" s="149" t="s">
        <v>342</v>
      </c>
      <c r="Q44" s="33">
        <v>1500</v>
      </c>
      <c r="R44" s="33"/>
      <c r="S44" s="33" t="s">
        <v>341</v>
      </c>
      <c r="T44" s="149" t="s">
        <v>343</v>
      </c>
      <c r="U44" s="33">
        <v>13034855626</v>
      </c>
      <c r="V44" s="33"/>
    </row>
    <row r="45" s="9" customFormat="1" ht="32" customHeight="1" spans="1:22">
      <c r="A45" s="32">
        <v>39</v>
      </c>
      <c r="B45" s="33" t="s">
        <v>25</v>
      </c>
      <c r="C45" s="33" t="s">
        <v>26</v>
      </c>
      <c r="D45" s="33" t="s">
        <v>27</v>
      </c>
      <c r="E45" s="34" t="s">
        <v>345</v>
      </c>
      <c r="F45" s="33" t="s">
        <v>346</v>
      </c>
      <c r="G45" s="33" t="s">
        <v>58</v>
      </c>
      <c r="H45" s="34" t="s">
        <v>347</v>
      </c>
      <c r="I45" s="33" t="s">
        <v>659</v>
      </c>
      <c r="J45" s="34" t="s">
        <v>348</v>
      </c>
      <c r="K45" s="33">
        <v>3</v>
      </c>
      <c r="L45" s="33" t="s">
        <v>34</v>
      </c>
      <c r="M45" s="33">
        <v>202209</v>
      </c>
      <c r="N45" s="34" t="s">
        <v>349</v>
      </c>
      <c r="O45" s="33" t="s">
        <v>350</v>
      </c>
      <c r="P45" s="149" t="s">
        <v>351</v>
      </c>
      <c r="Q45" s="33">
        <v>1500</v>
      </c>
      <c r="R45" s="33"/>
      <c r="S45" s="33" t="s">
        <v>350</v>
      </c>
      <c r="T45" s="149" t="s">
        <v>352</v>
      </c>
      <c r="U45" s="33">
        <v>18390358135</v>
      </c>
      <c r="V45" s="33"/>
    </row>
    <row r="46" s="9" customFormat="1" ht="32" customHeight="1" spans="1:22">
      <c r="A46" s="32">
        <v>40</v>
      </c>
      <c r="B46" s="33" t="s">
        <v>25</v>
      </c>
      <c r="C46" s="33" t="s">
        <v>26</v>
      </c>
      <c r="D46" s="33" t="s">
        <v>27</v>
      </c>
      <c r="E46" s="34" t="s">
        <v>354</v>
      </c>
      <c r="F46" s="33" t="s">
        <v>355</v>
      </c>
      <c r="G46" s="33" t="s">
        <v>58</v>
      </c>
      <c r="H46" s="149" t="s">
        <v>356</v>
      </c>
      <c r="I46" s="33" t="s">
        <v>659</v>
      </c>
      <c r="J46" s="34" t="s">
        <v>60</v>
      </c>
      <c r="K46" s="33">
        <v>3</v>
      </c>
      <c r="L46" s="33" t="s">
        <v>61</v>
      </c>
      <c r="M46" s="33">
        <v>202209</v>
      </c>
      <c r="N46" s="34" t="s">
        <v>62</v>
      </c>
      <c r="O46" s="33" t="s">
        <v>357</v>
      </c>
      <c r="P46" s="149" t="s">
        <v>358</v>
      </c>
      <c r="Q46" s="33">
        <v>1500</v>
      </c>
      <c r="R46" s="33"/>
      <c r="S46" s="33" t="s">
        <v>357</v>
      </c>
      <c r="T46" s="149" t="s">
        <v>359</v>
      </c>
      <c r="U46" s="33">
        <v>18774572896</v>
      </c>
      <c r="V46" s="33"/>
    </row>
    <row r="47" s="9" customFormat="1" ht="32" customHeight="1" spans="1:22">
      <c r="A47" s="32">
        <v>41</v>
      </c>
      <c r="B47" s="33" t="s">
        <v>25</v>
      </c>
      <c r="C47" s="33" t="s">
        <v>26</v>
      </c>
      <c r="D47" s="33" t="s">
        <v>27</v>
      </c>
      <c r="E47" s="34" t="s">
        <v>354</v>
      </c>
      <c r="F47" s="33" t="s">
        <v>361</v>
      </c>
      <c r="G47" s="33" t="s">
        <v>30</v>
      </c>
      <c r="H47" s="149" t="s">
        <v>362</v>
      </c>
      <c r="I47" s="33" t="s">
        <v>659</v>
      </c>
      <c r="J47" s="34" t="s">
        <v>363</v>
      </c>
      <c r="K47" s="33">
        <v>3</v>
      </c>
      <c r="L47" s="33" t="s">
        <v>34</v>
      </c>
      <c r="M47" s="33">
        <v>202209</v>
      </c>
      <c r="N47" s="34" t="s">
        <v>364</v>
      </c>
      <c r="O47" s="33" t="s">
        <v>666</v>
      </c>
      <c r="P47" s="149" t="s">
        <v>667</v>
      </c>
      <c r="Q47" s="33">
        <v>1500</v>
      </c>
      <c r="R47" s="33"/>
      <c r="S47" s="33" t="s">
        <v>666</v>
      </c>
      <c r="T47" s="149" t="s">
        <v>668</v>
      </c>
      <c r="U47" s="33" t="s">
        <v>368</v>
      </c>
      <c r="V47" s="33"/>
    </row>
    <row r="48" s="105" customFormat="1" ht="32" customHeight="1" spans="1:22">
      <c r="A48" s="32">
        <v>42</v>
      </c>
      <c r="B48" s="33" t="s">
        <v>25</v>
      </c>
      <c r="C48" s="33" t="s">
        <v>26</v>
      </c>
      <c r="D48" s="33" t="s">
        <v>27</v>
      </c>
      <c r="E48" s="34" t="s">
        <v>354</v>
      </c>
      <c r="F48" s="33" t="s">
        <v>370</v>
      </c>
      <c r="G48" s="33" t="s">
        <v>58</v>
      </c>
      <c r="H48" s="34" t="s">
        <v>371</v>
      </c>
      <c r="I48" s="33" t="s">
        <v>659</v>
      </c>
      <c r="J48" s="34" t="s">
        <v>60</v>
      </c>
      <c r="K48" s="33">
        <v>3</v>
      </c>
      <c r="L48" s="33" t="s">
        <v>61</v>
      </c>
      <c r="M48" s="33">
        <v>202209</v>
      </c>
      <c r="N48" s="34" t="s">
        <v>70</v>
      </c>
      <c r="O48" s="33" t="s">
        <v>372</v>
      </c>
      <c r="P48" s="149" t="s">
        <v>373</v>
      </c>
      <c r="Q48" s="33">
        <v>1500</v>
      </c>
      <c r="R48" s="33"/>
      <c r="S48" s="33" t="s">
        <v>372</v>
      </c>
      <c r="T48" s="34" t="s">
        <v>374</v>
      </c>
      <c r="U48" s="33">
        <v>18390327796</v>
      </c>
      <c r="V48" s="33"/>
    </row>
    <row r="49" s="9" customFormat="1" ht="32" customHeight="1" spans="1:22">
      <c r="A49" s="32">
        <v>43</v>
      </c>
      <c r="B49" s="33" t="s">
        <v>25</v>
      </c>
      <c r="C49" s="33" t="s">
        <v>26</v>
      </c>
      <c r="D49" s="33" t="s">
        <v>27</v>
      </c>
      <c r="E49" s="34" t="s">
        <v>354</v>
      </c>
      <c r="F49" s="33" t="s">
        <v>376</v>
      </c>
      <c r="G49" s="33" t="s">
        <v>58</v>
      </c>
      <c r="H49" s="149" t="s">
        <v>377</v>
      </c>
      <c r="I49" s="33" t="s">
        <v>659</v>
      </c>
      <c r="J49" s="34" t="s">
        <v>60</v>
      </c>
      <c r="K49" s="33">
        <v>2</v>
      </c>
      <c r="L49" s="33" t="s">
        <v>61</v>
      </c>
      <c r="M49" s="33">
        <v>202309</v>
      </c>
      <c r="N49" s="34" t="s">
        <v>171</v>
      </c>
      <c r="O49" s="33" t="s">
        <v>378</v>
      </c>
      <c r="P49" s="149" t="s">
        <v>379</v>
      </c>
      <c r="Q49" s="33">
        <v>1500</v>
      </c>
      <c r="R49" s="33"/>
      <c r="S49" s="33" t="s">
        <v>378</v>
      </c>
      <c r="T49" s="149" t="s">
        <v>380</v>
      </c>
      <c r="U49" s="33">
        <v>13762922709</v>
      </c>
      <c r="V49" s="33"/>
    </row>
    <row r="50" s="9" customFormat="1" ht="32" customHeight="1" spans="1:22">
      <c r="A50" s="32">
        <v>44</v>
      </c>
      <c r="B50" s="33" t="s">
        <v>25</v>
      </c>
      <c r="C50" s="33" t="s">
        <v>26</v>
      </c>
      <c r="D50" s="33" t="s">
        <v>27</v>
      </c>
      <c r="E50" s="34" t="s">
        <v>326</v>
      </c>
      <c r="F50" s="33" t="s">
        <v>382</v>
      </c>
      <c r="G50" s="33" t="s">
        <v>30</v>
      </c>
      <c r="H50" s="149" t="s">
        <v>383</v>
      </c>
      <c r="I50" s="33" t="s">
        <v>659</v>
      </c>
      <c r="J50" s="34" t="s">
        <v>384</v>
      </c>
      <c r="K50" s="33">
        <v>2</v>
      </c>
      <c r="L50" s="33" t="s">
        <v>34</v>
      </c>
      <c r="M50" s="33">
        <v>202309</v>
      </c>
      <c r="N50" s="34" t="s">
        <v>385</v>
      </c>
      <c r="O50" s="33" t="s">
        <v>386</v>
      </c>
      <c r="P50" s="149" t="s">
        <v>387</v>
      </c>
      <c r="Q50" s="33">
        <v>1500</v>
      </c>
      <c r="R50" s="33"/>
      <c r="S50" s="33" t="s">
        <v>386</v>
      </c>
      <c r="T50" s="149" t="s">
        <v>388</v>
      </c>
      <c r="U50" s="33">
        <v>13272284556</v>
      </c>
      <c r="V50" s="33"/>
    </row>
    <row r="51" s="9" customFormat="1" ht="32" customHeight="1" spans="1:22">
      <c r="A51" s="32">
        <v>45</v>
      </c>
      <c r="B51" s="33" t="s">
        <v>25</v>
      </c>
      <c r="C51" s="33" t="s">
        <v>26</v>
      </c>
      <c r="D51" s="33" t="s">
        <v>27</v>
      </c>
      <c r="E51" s="34" t="s">
        <v>336</v>
      </c>
      <c r="F51" s="33" t="s">
        <v>390</v>
      </c>
      <c r="G51" s="33" t="s">
        <v>30</v>
      </c>
      <c r="H51" s="149" t="s">
        <v>391</v>
      </c>
      <c r="I51" s="33" t="s">
        <v>659</v>
      </c>
      <c r="J51" s="34" t="s">
        <v>392</v>
      </c>
      <c r="K51" s="33">
        <v>1</v>
      </c>
      <c r="L51" s="33" t="s">
        <v>34</v>
      </c>
      <c r="M51" s="33">
        <v>202410</v>
      </c>
      <c r="N51" s="34" t="s">
        <v>393</v>
      </c>
      <c r="O51" s="33" t="s">
        <v>394</v>
      </c>
      <c r="P51" s="149" t="s">
        <v>395</v>
      </c>
      <c r="Q51" s="33">
        <v>1500</v>
      </c>
      <c r="R51" s="33"/>
      <c r="S51" s="33" t="s">
        <v>394</v>
      </c>
      <c r="T51" s="149" t="s">
        <v>396</v>
      </c>
      <c r="U51" s="33">
        <v>13789282903</v>
      </c>
      <c r="V51" s="33"/>
    </row>
    <row r="52" s="9" customFormat="1" ht="32" customHeight="1" spans="1:22">
      <c r="A52" s="32">
        <v>46</v>
      </c>
      <c r="B52" s="33" t="s">
        <v>25</v>
      </c>
      <c r="C52" s="33" t="s">
        <v>26</v>
      </c>
      <c r="D52" s="33" t="s">
        <v>27</v>
      </c>
      <c r="E52" s="34" t="s">
        <v>670</v>
      </c>
      <c r="F52" s="33" t="s">
        <v>671</v>
      </c>
      <c r="G52" s="33" t="s">
        <v>30</v>
      </c>
      <c r="H52" s="149" t="s">
        <v>672</v>
      </c>
      <c r="I52" s="33" t="s">
        <v>659</v>
      </c>
      <c r="J52" s="34" t="s">
        <v>60</v>
      </c>
      <c r="K52" s="33">
        <v>1</v>
      </c>
      <c r="L52" s="33" t="s">
        <v>61</v>
      </c>
      <c r="M52" s="33">
        <v>202409</v>
      </c>
      <c r="N52" s="34" t="s">
        <v>111</v>
      </c>
      <c r="O52" s="33" t="s">
        <v>673</v>
      </c>
      <c r="P52" s="149" t="s">
        <v>674</v>
      </c>
      <c r="Q52" s="33">
        <v>1500</v>
      </c>
      <c r="R52" s="33"/>
      <c r="S52" s="33" t="s">
        <v>673</v>
      </c>
      <c r="T52" s="149" t="s">
        <v>675</v>
      </c>
      <c r="U52" s="150" t="s">
        <v>676</v>
      </c>
      <c r="V52" s="33"/>
    </row>
    <row r="53" s="9" customFormat="1" ht="32" customHeight="1" spans="1:22">
      <c r="A53" s="32">
        <v>47</v>
      </c>
      <c r="B53" s="33" t="s">
        <v>25</v>
      </c>
      <c r="C53" s="33" t="s">
        <v>26</v>
      </c>
      <c r="D53" s="33" t="s">
        <v>27</v>
      </c>
      <c r="E53" s="34" t="s">
        <v>398</v>
      </c>
      <c r="F53" s="33" t="s">
        <v>399</v>
      </c>
      <c r="G53" s="33" t="s">
        <v>58</v>
      </c>
      <c r="H53" s="149" t="s">
        <v>400</v>
      </c>
      <c r="I53" s="33" t="s">
        <v>659</v>
      </c>
      <c r="J53" s="34" t="s">
        <v>401</v>
      </c>
      <c r="K53" s="33">
        <v>1</v>
      </c>
      <c r="L53" s="33" t="s">
        <v>34</v>
      </c>
      <c r="M53" s="33">
        <v>202409</v>
      </c>
      <c r="N53" s="34" t="s">
        <v>212</v>
      </c>
      <c r="O53" s="33" t="s">
        <v>402</v>
      </c>
      <c r="P53" s="149" t="s">
        <v>403</v>
      </c>
      <c r="Q53" s="33">
        <v>1500</v>
      </c>
      <c r="R53" s="33"/>
      <c r="S53" s="33" t="s">
        <v>402</v>
      </c>
      <c r="T53" s="149" t="s">
        <v>404</v>
      </c>
      <c r="U53" s="33">
        <v>18674509438</v>
      </c>
      <c r="V53" s="33"/>
    </row>
    <row r="54" s="9" customFormat="1" ht="32" customHeight="1" spans="1:22">
      <c r="A54" s="32">
        <v>48</v>
      </c>
      <c r="B54" s="33" t="s">
        <v>25</v>
      </c>
      <c r="C54" s="33" t="s">
        <v>26</v>
      </c>
      <c r="D54" s="33" t="s">
        <v>27</v>
      </c>
      <c r="E54" s="34" t="s">
        <v>406</v>
      </c>
      <c r="F54" s="33" t="s">
        <v>407</v>
      </c>
      <c r="G54" s="33" t="s">
        <v>30</v>
      </c>
      <c r="H54" s="149" t="s">
        <v>408</v>
      </c>
      <c r="I54" s="33" t="s">
        <v>659</v>
      </c>
      <c r="J54" s="34" t="s">
        <v>409</v>
      </c>
      <c r="K54" s="33">
        <v>1</v>
      </c>
      <c r="L54" s="33" t="s">
        <v>34</v>
      </c>
      <c r="M54" s="33">
        <v>202409</v>
      </c>
      <c r="N54" s="34" t="s">
        <v>410</v>
      </c>
      <c r="O54" s="33" t="s">
        <v>411</v>
      </c>
      <c r="P54" s="149" t="s">
        <v>412</v>
      </c>
      <c r="Q54" s="33">
        <v>1500</v>
      </c>
      <c r="R54" s="33"/>
      <c r="S54" s="33" t="s">
        <v>411</v>
      </c>
      <c r="T54" s="149" t="s">
        <v>413</v>
      </c>
      <c r="U54" s="33">
        <v>13787408129</v>
      </c>
      <c r="V54" s="33"/>
    </row>
    <row r="55" s="105" customFormat="1" ht="32" customHeight="1" spans="1:22">
      <c r="A55" s="32">
        <v>49</v>
      </c>
      <c r="B55" s="33" t="s">
        <v>25</v>
      </c>
      <c r="C55" s="33" t="s">
        <v>26</v>
      </c>
      <c r="D55" s="33" t="s">
        <v>27</v>
      </c>
      <c r="E55" s="34" t="s">
        <v>398</v>
      </c>
      <c r="F55" s="33" t="s">
        <v>415</v>
      </c>
      <c r="G55" s="33" t="s">
        <v>58</v>
      </c>
      <c r="H55" s="149" t="s">
        <v>416</v>
      </c>
      <c r="I55" s="33" t="s">
        <v>659</v>
      </c>
      <c r="J55" s="34" t="s">
        <v>60</v>
      </c>
      <c r="K55" s="33">
        <v>1</v>
      </c>
      <c r="L55" s="33" t="s">
        <v>61</v>
      </c>
      <c r="M55" s="33">
        <v>202409</v>
      </c>
      <c r="N55" s="34" t="s">
        <v>171</v>
      </c>
      <c r="O55" s="33" t="s">
        <v>417</v>
      </c>
      <c r="P55" s="149" t="s">
        <v>418</v>
      </c>
      <c r="Q55" s="33">
        <v>1500</v>
      </c>
      <c r="R55" s="33"/>
      <c r="S55" s="33" t="s">
        <v>417</v>
      </c>
      <c r="T55" s="149" t="s">
        <v>677</v>
      </c>
      <c r="U55" s="33">
        <v>19918523763</v>
      </c>
      <c r="V55" s="107"/>
    </row>
    <row r="56" s="6" customFormat="1" ht="32" customHeight="1" spans="1:22">
      <c r="A56" s="32">
        <v>50</v>
      </c>
      <c r="B56" s="33" t="s">
        <v>25</v>
      </c>
      <c r="C56" s="33" t="s">
        <v>26</v>
      </c>
      <c r="D56" s="33" t="s">
        <v>173</v>
      </c>
      <c r="E56" s="34" t="s">
        <v>421</v>
      </c>
      <c r="F56" s="33" t="s">
        <v>422</v>
      </c>
      <c r="G56" s="33" t="s">
        <v>58</v>
      </c>
      <c r="H56" s="149" t="s">
        <v>423</v>
      </c>
      <c r="I56" s="33" t="s">
        <v>659</v>
      </c>
      <c r="J56" s="34" t="s">
        <v>424</v>
      </c>
      <c r="K56" s="33">
        <v>3</v>
      </c>
      <c r="L56" s="33" t="s">
        <v>34</v>
      </c>
      <c r="M56" s="33">
        <v>202209</v>
      </c>
      <c r="N56" s="34" t="s">
        <v>425</v>
      </c>
      <c r="O56" s="33" t="s">
        <v>426</v>
      </c>
      <c r="P56" s="149" t="s">
        <v>427</v>
      </c>
      <c r="Q56" s="33">
        <v>1500</v>
      </c>
      <c r="R56" s="33"/>
      <c r="S56" s="33" t="s">
        <v>426</v>
      </c>
      <c r="T56" s="149" t="s">
        <v>428</v>
      </c>
      <c r="U56" s="33">
        <v>13873108382</v>
      </c>
      <c r="V56" s="33"/>
    </row>
    <row r="57" s="6" customFormat="1" ht="32" customHeight="1" spans="1:22">
      <c r="A57" s="32">
        <v>51</v>
      </c>
      <c r="B57" s="33" t="s">
        <v>25</v>
      </c>
      <c r="C57" s="33" t="s">
        <v>26</v>
      </c>
      <c r="D57" s="33" t="s">
        <v>173</v>
      </c>
      <c r="E57" s="34" t="s">
        <v>430</v>
      </c>
      <c r="F57" s="33" t="s">
        <v>431</v>
      </c>
      <c r="G57" s="33" t="s">
        <v>30</v>
      </c>
      <c r="H57" s="149" t="s">
        <v>432</v>
      </c>
      <c r="I57" s="33" t="s">
        <v>659</v>
      </c>
      <c r="J57" s="34" t="s">
        <v>433</v>
      </c>
      <c r="K57" s="33">
        <v>3</v>
      </c>
      <c r="L57" s="33" t="s">
        <v>61</v>
      </c>
      <c r="M57" s="33">
        <v>202209</v>
      </c>
      <c r="N57" s="34" t="s">
        <v>434</v>
      </c>
      <c r="O57" s="33" t="s">
        <v>435</v>
      </c>
      <c r="P57" s="149" t="s">
        <v>436</v>
      </c>
      <c r="Q57" s="33">
        <v>1500</v>
      </c>
      <c r="R57" s="33"/>
      <c r="S57" s="33" t="s">
        <v>435</v>
      </c>
      <c r="T57" s="149" t="s">
        <v>437</v>
      </c>
      <c r="U57" s="33">
        <v>18574558558</v>
      </c>
      <c r="V57" s="33"/>
    </row>
    <row r="58" s="6" customFormat="1" ht="32" customHeight="1" spans="1:22">
      <c r="A58" s="32">
        <v>52</v>
      </c>
      <c r="B58" s="33" t="s">
        <v>25</v>
      </c>
      <c r="C58" s="33" t="s">
        <v>26</v>
      </c>
      <c r="D58" s="33" t="s">
        <v>173</v>
      </c>
      <c r="E58" s="34" t="s">
        <v>398</v>
      </c>
      <c r="F58" s="33" t="s">
        <v>439</v>
      </c>
      <c r="G58" s="33" t="s">
        <v>58</v>
      </c>
      <c r="H58" s="34" t="s">
        <v>440</v>
      </c>
      <c r="I58" s="33" t="s">
        <v>659</v>
      </c>
      <c r="J58" s="34" t="s">
        <v>60</v>
      </c>
      <c r="K58" s="33">
        <v>3</v>
      </c>
      <c r="L58" s="33" t="s">
        <v>61</v>
      </c>
      <c r="M58" s="33" t="s">
        <v>86</v>
      </c>
      <c r="N58" s="34" t="s">
        <v>171</v>
      </c>
      <c r="O58" s="33" t="s">
        <v>441</v>
      </c>
      <c r="P58" s="149" t="s">
        <v>442</v>
      </c>
      <c r="Q58" s="33">
        <v>1500</v>
      </c>
      <c r="R58" s="33"/>
      <c r="S58" s="33" t="s">
        <v>441</v>
      </c>
      <c r="T58" s="149" t="s">
        <v>443</v>
      </c>
      <c r="U58" s="33">
        <v>13787502210</v>
      </c>
      <c r="V58" s="33"/>
    </row>
    <row r="59" s="6" customFormat="1" ht="32" customHeight="1" spans="1:22">
      <c r="A59" s="32">
        <v>53</v>
      </c>
      <c r="B59" s="33" t="s">
        <v>25</v>
      </c>
      <c r="C59" s="33" t="s">
        <v>26</v>
      </c>
      <c r="D59" s="33" t="s">
        <v>27</v>
      </c>
      <c r="E59" s="34" t="s">
        <v>678</v>
      </c>
      <c r="F59" s="33" t="s">
        <v>679</v>
      </c>
      <c r="G59" s="33" t="s">
        <v>30</v>
      </c>
      <c r="H59" s="34" t="s">
        <v>680</v>
      </c>
      <c r="I59" s="33" t="s">
        <v>659</v>
      </c>
      <c r="J59" s="34" t="s">
        <v>681</v>
      </c>
      <c r="K59" s="33">
        <v>1</v>
      </c>
      <c r="L59" s="33" t="s">
        <v>34</v>
      </c>
      <c r="M59" s="33">
        <v>202409</v>
      </c>
      <c r="N59" s="34" t="s">
        <v>682</v>
      </c>
      <c r="O59" s="33" t="s">
        <v>683</v>
      </c>
      <c r="P59" s="149" t="s">
        <v>684</v>
      </c>
      <c r="Q59" s="33">
        <v>1500</v>
      </c>
      <c r="R59" s="33"/>
      <c r="S59" s="33" t="s">
        <v>683</v>
      </c>
      <c r="T59" s="149" t="s">
        <v>685</v>
      </c>
      <c r="U59" s="33">
        <v>13117457027</v>
      </c>
      <c r="V59" s="33"/>
    </row>
    <row r="60" s="6" customFormat="1" ht="32" customHeight="1" spans="1:22">
      <c r="A60" s="32">
        <v>54</v>
      </c>
      <c r="B60" s="33" t="s">
        <v>25</v>
      </c>
      <c r="C60" s="33" t="s">
        <v>26</v>
      </c>
      <c r="D60" s="33" t="s">
        <v>173</v>
      </c>
      <c r="E60" s="34" t="s">
        <v>445</v>
      </c>
      <c r="F60" s="33" t="s">
        <v>446</v>
      </c>
      <c r="G60" s="33" t="s">
        <v>30</v>
      </c>
      <c r="H60" s="34" t="s">
        <v>447</v>
      </c>
      <c r="I60" s="33" t="s">
        <v>659</v>
      </c>
      <c r="J60" s="34" t="s">
        <v>60</v>
      </c>
      <c r="K60" s="34">
        <v>1</v>
      </c>
      <c r="L60" s="33" t="s">
        <v>61</v>
      </c>
      <c r="M60" s="33">
        <v>202409</v>
      </c>
      <c r="N60" s="34" t="s">
        <v>62</v>
      </c>
      <c r="O60" s="33" t="s">
        <v>446</v>
      </c>
      <c r="P60" s="149" t="s">
        <v>448</v>
      </c>
      <c r="Q60" s="33">
        <v>1500</v>
      </c>
      <c r="R60" s="33"/>
      <c r="S60" s="34" t="s">
        <v>449</v>
      </c>
      <c r="T60" s="34" t="s">
        <v>450</v>
      </c>
      <c r="U60" s="34" t="s">
        <v>451</v>
      </c>
      <c r="V60" s="34"/>
    </row>
    <row r="61" s="6" customFormat="1" ht="32" customHeight="1" spans="1:22">
      <c r="A61" s="32">
        <v>55</v>
      </c>
      <c r="B61" s="33" t="s">
        <v>25</v>
      </c>
      <c r="C61" s="33" t="s">
        <v>26</v>
      </c>
      <c r="D61" s="33" t="s">
        <v>173</v>
      </c>
      <c r="E61" s="34" t="s">
        <v>453</v>
      </c>
      <c r="F61" s="33" t="s">
        <v>454</v>
      </c>
      <c r="G61" s="33" t="s">
        <v>30</v>
      </c>
      <c r="H61" s="34" t="s">
        <v>455</v>
      </c>
      <c r="I61" s="33" t="s">
        <v>659</v>
      </c>
      <c r="J61" s="34" t="s">
        <v>60</v>
      </c>
      <c r="K61" s="34">
        <v>1</v>
      </c>
      <c r="L61" s="33" t="s">
        <v>61</v>
      </c>
      <c r="M61" s="33">
        <v>202409</v>
      </c>
      <c r="N61" s="34" t="s">
        <v>111</v>
      </c>
      <c r="O61" s="34" t="s">
        <v>456</v>
      </c>
      <c r="P61" s="149" t="s">
        <v>457</v>
      </c>
      <c r="Q61" s="33">
        <v>1500</v>
      </c>
      <c r="R61" s="33"/>
      <c r="S61" s="34" t="s">
        <v>456</v>
      </c>
      <c r="T61" s="34" t="s">
        <v>458</v>
      </c>
      <c r="U61" s="34" t="s">
        <v>459</v>
      </c>
      <c r="V61" s="33"/>
    </row>
    <row r="62" s="6" customFormat="1" ht="32" customHeight="1" spans="1:22">
      <c r="A62" s="32">
        <v>56</v>
      </c>
      <c r="B62" s="33" t="s">
        <v>25</v>
      </c>
      <c r="C62" s="33" t="s">
        <v>26</v>
      </c>
      <c r="D62" s="33" t="s">
        <v>173</v>
      </c>
      <c r="E62" s="34" t="s">
        <v>461</v>
      </c>
      <c r="F62" s="33" t="s">
        <v>462</v>
      </c>
      <c r="G62" s="33" t="s">
        <v>30</v>
      </c>
      <c r="H62" s="34" t="s">
        <v>463</v>
      </c>
      <c r="I62" s="33" t="s">
        <v>659</v>
      </c>
      <c r="J62" s="34" t="s">
        <v>127</v>
      </c>
      <c r="K62" s="33">
        <v>3</v>
      </c>
      <c r="L62" s="33" t="s">
        <v>34</v>
      </c>
      <c r="M62" s="33">
        <v>202209</v>
      </c>
      <c r="N62" s="34" t="s">
        <v>128</v>
      </c>
      <c r="O62" s="33" t="s">
        <v>464</v>
      </c>
      <c r="P62" s="149" t="s">
        <v>465</v>
      </c>
      <c r="Q62" s="33">
        <v>1500</v>
      </c>
      <c r="R62" s="33"/>
      <c r="S62" s="33" t="s">
        <v>464</v>
      </c>
      <c r="T62" s="34" t="s">
        <v>466</v>
      </c>
      <c r="U62" s="33">
        <v>17374549635</v>
      </c>
      <c r="V62" s="33"/>
    </row>
    <row r="63" s="6" customFormat="1" ht="32" customHeight="1" spans="1:22">
      <c r="A63" s="32">
        <v>57</v>
      </c>
      <c r="B63" s="33" t="s">
        <v>25</v>
      </c>
      <c r="C63" s="33" t="s">
        <v>26</v>
      </c>
      <c r="D63" s="33" t="s">
        <v>173</v>
      </c>
      <c r="E63" s="34" t="s">
        <v>468</v>
      </c>
      <c r="F63" s="33" t="s">
        <v>469</v>
      </c>
      <c r="G63" s="33" t="s">
        <v>30</v>
      </c>
      <c r="H63" s="149" t="s">
        <v>470</v>
      </c>
      <c r="I63" s="33" t="s">
        <v>659</v>
      </c>
      <c r="J63" s="34" t="s">
        <v>471</v>
      </c>
      <c r="K63" s="33">
        <v>3</v>
      </c>
      <c r="L63" s="33" t="s">
        <v>61</v>
      </c>
      <c r="M63" s="33">
        <v>202209</v>
      </c>
      <c r="N63" s="34" t="s">
        <v>263</v>
      </c>
      <c r="O63" s="33" t="s">
        <v>472</v>
      </c>
      <c r="P63" s="149" t="s">
        <v>473</v>
      </c>
      <c r="Q63" s="33">
        <v>1500</v>
      </c>
      <c r="R63" s="33"/>
      <c r="S63" s="33" t="s">
        <v>472</v>
      </c>
      <c r="T63" s="34" t="s">
        <v>474</v>
      </c>
      <c r="U63" s="33">
        <v>18166168390</v>
      </c>
      <c r="V63" s="33"/>
    </row>
    <row r="64" s="6" customFormat="1" ht="32" customHeight="1" spans="1:22">
      <c r="A64" s="32">
        <v>58</v>
      </c>
      <c r="B64" s="33" t="s">
        <v>25</v>
      </c>
      <c r="C64" s="33" t="s">
        <v>26</v>
      </c>
      <c r="D64" s="33" t="s">
        <v>173</v>
      </c>
      <c r="E64" s="34" t="s">
        <v>445</v>
      </c>
      <c r="F64" s="33" t="s">
        <v>476</v>
      </c>
      <c r="G64" s="33" t="s">
        <v>58</v>
      </c>
      <c r="H64" s="149" t="s">
        <v>477</v>
      </c>
      <c r="I64" s="33" t="s">
        <v>659</v>
      </c>
      <c r="J64" s="34" t="s">
        <v>103</v>
      </c>
      <c r="K64" s="33">
        <v>3</v>
      </c>
      <c r="L64" s="33" t="s">
        <v>34</v>
      </c>
      <c r="M64" s="33">
        <v>202210</v>
      </c>
      <c r="N64" s="34" t="s">
        <v>478</v>
      </c>
      <c r="O64" s="33" t="s">
        <v>479</v>
      </c>
      <c r="P64" s="34" t="s">
        <v>480</v>
      </c>
      <c r="Q64" s="33">
        <v>1500</v>
      </c>
      <c r="R64" s="33"/>
      <c r="S64" s="33" t="s">
        <v>479</v>
      </c>
      <c r="T64" s="34" t="s">
        <v>481</v>
      </c>
      <c r="U64" s="33">
        <v>15096268710</v>
      </c>
      <c r="V64" s="33"/>
    </row>
    <row r="65" s="6" customFormat="1" ht="32" customHeight="1" spans="1:22">
      <c r="A65" s="32">
        <v>59</v>
      </c>
      <c r="B65" s="33" t="s">
        <v>25</v>
      </c>
      <c r="C65" s="33" t="s">
        <v>26</v>
      </c>
      <c r="D65" s="33" t="s">
        <v>173</v>
      </c>
      <c r="E65" s="34" t="s">
        <v>483</v>
      </c>
      <c r="F65" s="33" t="s">
        <v>484</v>
      </c>
      <c r="G65" s="33" t="s">
        <v>30</v>
      </c>
      <c r="H65" s="149" t="s">
        <v>485</v>
      </c>
      <c r="I65" s="33" t="s">
        <v>659</v>
      </c>
      <c r="J65" s="34" t="s">
        <v>486</v>
      </c>
      <c r="K65" s="33">
        <v>5</v>
      </c>
      <c r="L65" s="33" t="s">
        <v>34</v>
      </c>
      <c r="M65" s="33">
        <v>202009</v>
      </c>
      <c r="N65" s="34" t="s">
        <v>487</v>
      </c>
      <c r="O65" s="33" t="s">
        <v>488</v>
      </c>
      <c r="P65" s="34" t="s">
        <v>489</v>
      </c>
      <c r="Q65" s="33">
        <v>1500</v>
      </c>
      <c r="R65" s="33"/>
      <c r="S65" s="33" t="s">
        <v>488</v>
      </c>
      <c r="T65" s="149" t="s">
        <v>490</v>
      </c>
      <c r="U65" s="33" t="s">
        <v>491</v>
      </c>
      <c r="V65" s="33" t="s">
        <v>224</v>
      </c>
    </row>
    <row r="66" s="6" customFormat="1" ht="32" customHeight="1" spans="1:22">
      <c r="A66" s="32">
        <v>60</v>
      </c>
      <c r="B66" s="33" t="s">
        <v>25</v>
      </c>
      <c r="C66" s="33" t="s">
        <v>26</v>
      </c>
      <c r="D66" s="33" t="s">
        <v>173</v>
      </c>
      <c r="E66" s="34" t="s">
        <v>493</v>
      </c>
      <c r="F66" s="33" t="s">
        <v>494</v>
      </c>
      <c r="G66" s="33" t="s">
        <v>58</v>
      </c>
      <c r="H66" s="34" t="s">
        <v>495</v>
      </c>
      <c r="I66" s="33" t="s">
        <v>659</v>
      </c>
      <c r="J66" s="34" t="s">
        <v>496</v>
      </c>
      <c r="K66" s="33">
        <v>2</v>
      </c>
      <c r="L66" s="33" t="s">
        <v>34</v>
      </c>
      <c r="M66" s="33">
        <v>202309</v>
      </c>
      <c r="N66" s="34" t="s">
        <v>237</v>
      </c>
      <c r="O66" s="33" t="s">
        <v>497</v>
      </c>
      <c r="P66" s="34" t="s">
        <v>498</v>
      </c>
      <c r="Q66" s="33">
        <v>1500</v>
      </c>
      <c r="R66" s="33"/>
      <c r="S66" s="33" t="s">
        <v>497</v>
      </c>
      <c r="T66" s="34" t="s">
        <v>499</v>
      </c>
      <c r="U66" s="33" t="s">
        <v>500</v>
      </c>
      <c r="V66" s="33"/>
    </row>
    <row r="67" s="6" customFormat="1" ht="32" customHeight="1" spans="1:22">
      <c r="A67" s="32">
        <v>61</v>
      </c>
      <c r="B67" s="33" t="s">
        <v>25</v>
      </c>
      <c r="C67" s="33" t="s">
        <v>26</v>
      </c>
      <c r="D67" s="33" t="s">
        <v>173</v>
      </c>
      <c r="E67" s="34" t="s">
        <v>502</v>
      </c>
      <c r="F67" s="33" t="s">
        <v>503</v>
      </c>
      <c r="G67" s="33" t="s">
        <v>30</v>
      </c>
      <c r="H67" s="34" t="s">
        <v>504</v>
      </c>
      <c r="I67" s="33" t="s">
        <v>659</v>
      </c>
      <c r="J67" s="34" t="s">
        <v>505</v>
      </c>
      <c r="K67" s="33">
        <v>1</v>
      </c>
      <c r="L67" s="33" t="s">
        <v>34</v>
      </c>
      <c r="M67" s="33">
        <v>202409</v>
      </c>
      <c r="N67" s="34" t="s">
        <v>197</v>
      </c>
      <c r="O67" s="33" t="s">
        <v>506</v>
      </c>
      <c r="P67" s="34" t="s">
        <v>507</v>
      </c>
      <c r="Q67" s="33">
        <v>1500</v>
      </c>
      <c r="R67" s="33"/>
      <c r="S67" s="33" t="s">
        <v>506</v>
      </c>
      <c r="T67" s="34" t="s">
        <v>508</v>
      </c>
      <c r="U67" s="33" t="s">
        <v>509</v>
      </c>
      <c r="V67" s="33"/>
    </row>
    <row r="68" s="6" customFormat="1" ht="32" customHeight="1" spans="1:22">
      <c r="A68" s="32">
        <v>62</v>
      </c>
      <c r="B68" s="33" t="s">
        <v>25</v>
      </c>
      <c r="C68" s="33" t="s">
        <v>26</v>
      </c>
      <c r="D68" s="33" t="s">
        <v>173</v>
      </c>
      <c r="E68" s="34" t="s">
        <v>511</v>
      </c>
      <c r="F68" s="33" t="s">
        <v>512</v>
      </c>
      <c r="G68" s="33" t="s">
        <v>58</v>
      </c>
      <c r="H68" s="34" t="s">
        <v>513</v>
      </c>
      <c r="I68" s="33" t="s">
        <v>659</v>
      </c>
      <c r="J68" s="34" t="s">
        <v>177</v>
      </c>
      <c r="K68" s="33">
        <v>3</v>
      </c>
      <c r="L68" s="33" t="s">
        <v>34</v>
      </c>
      <c r="M68" s="33">
        <v>202209</v>
      </c>
      <c r="N68" s="34" t="s">
        <v>514</v>
      </c>
      <c r="O68" s="33" t="s">
        <v>515</v>
      </c>
      <c r="P68" s="34" t="s">
        <v>516</v>
      </c>
      <c r="Q68" s="33">
        <v>1500</v>
      </c>
      <c r="R68" s="33"/>
      <c r="S68" s="33" t="s">
        <v>515</v>
      </c>
      <c r="T68" s="34" t="s">
        <v>517</v>
      </c>
      <c r="U68" s="33">
        <v>18107456773</v>
      </c>
      <c r="V68" s="33"/>
    </row>
    <row r="69" s="6" customFormat="1" ht="32" customHeight="1" spans="1:22">
      <c r="A69" s="32">
        <v>63</v>
      </c>
      <c r="B69" s="33" t="s">
        <v>25</v>
      </c>
      <c r="C69" s="33" t="s">
        <v>26</v>
      </c>
      <c r="D69" s="33" t="s">
        <v>173</v>
      </c>
      <c r="E69" s="34" t="s">
        <v>520</v>
      </c>
      <c r="F69" s="33" t="s">
        <v>521</v>
      </c>
      <c r="G69" s="33" t="s">
        <v>58</v>
      </c>
      <c r="H69" s="34" t="s">
        <v>522</v>
      </c>
      <c r="I69" s="33" t="s">
        <v>659</v>
      </c>
      <c r="J69" s="34" t="s">
        <v>523</v>
      </c>
      <c r="K69" s="33">
        <v>3</v>
      </c>
      <c r="L69" s="33" t="s">
        <v>34</v>
      </c>
      <c r="M69" s="33">
        <v>202210</v>
      </c>
      <c r="N69" s="34" t="s">
        <v>524</v>
      </c>
      <c r="O69" s="33" t="s">
        <v>525</v>
      </c>
      <c r="P69" s="34" t="s">
        <v>526</v>
      </c>
      <c r="Q69" s="33">
        <v>1500</v>
      </c>
      <c r="R69" s="33"/>
      <c r="S69" s="33" t="s">
        <v>525</v>
      </c>
      <c r="T69" s="34" t="s">
        <v>527</v>
      </c>
      <c r="U69" s="33" t="s">
        <v>528</v>
      </c>
      <c r="V69" s="33"/>
    </row>
    <row r="70" s="6" customFormat="1" ht="32" customHeight="1" spans="1:22">
      <c r="A70" s="32">
        <v>64</v>
      </c>
      <c r="B70" s="33" t="s">
        <v>25</v>
      </c>
      <c r="C70" s="33" t="s">
        <v>26</v>
      </c>
      <c r="D70" s="33" t="s">
        <v>173</v>
      </c>
      <c r="E70" s="34" t="s">
        <v>530</v>
      </c>
      <c r="F70" s="33" t="s">
        <v>531</v>
      </c>
      <c r="G70" s="33" t="s">
        <v>58</v>
      </c>
      <c r="H70" s="34" t="s">
        <v>532</v>
      </c>
      <c r="I70" s="33" t="s">
        <v>659</v>
      </c>
      <c r="J70" s="34" t="s">
        <v>103</v>
      </c>
      <c r="K70" s="33">
        <v>3</v>
      </c>
      <c r="L70" s="33" t="s">
        <v>34</v>
      </c>
      <c r="M70" s="33">
        <v>202210</v>
      </c>
      <c r="N70" s="34" t="s">
        <v>533</v>
      </c>
      <c r="O70" s="33" t="s">
        <v>534</v>
      </c>
      <c r="P70" s="34" t="s">
        <v>535</v>
      </c>
      <c r="Q70" s="33">
        <v>1500</v>
      </c>
      <c r="R70" s="33"/>
      <c r="S70" s="33" t="s">
        <v>534</v>
      </c>
      <c r="T70" s="34" t="s">
        <v>536</v>
      </c>
      <c r="U70" s="33" t="s">
        <v>537</v>
      </c>
      <c r="V70" s="33"/>
    </row>
    <row r="71" s="6" customFormat="1" ht="32" customHeight="1" spans="1:22">
      <c r="A71" s="32">
        <v>65</v>
      </c>
      <c r="B71" s="33" t="s">
        <v>25</v>
      </c>
      <c r="C71" s="33" t="s">
        <v>26</v>
      </c>
      <c r="D71" s="33" t="s">
        <v>173</v>
      </c>
      <c r="E71" s="34" t="s">
        <v>530</v>
      </c>
      <c r="F71" s="33" t="s">
        <v>539</v>
      </c>
      <c r="G71" s="33" t="s">
        <v>30</v>
      </c>
      <c r="H71" s="149" t="s">
        <v>540</v>
      </c>
      <c r="I71" s="33" t="s">
        <v>659</v>
      </c>
      <c r="J71" s="34" t="s">
        <v>541</v>
      </c>
      <c r="K71" s="33">
        <v>3</v>
      </c>
      <c r="L71" s="33" t="s">
        <v>34</v>
      </c>
      <c r="M71" s="33">
        <v>202209</v>
      </c>
      <c r="N71" s="34" t="s">
        <v>271</v>
      </c>
      <c r="O71" s="33" t="s">
        <v>542</v>
      </c>
      <c r="P71" s="34" t="s">
        <v>543</v>
      </c>
      <c r="Q71" s="33">
        <v>1500</v>
      </c>
      <c r="R71" s="33"/>
      <c r="S71" s="33" t="s">
        <v>542</v>
      </c>
      <c r="T71" s="149" t="s">
        <v>544</v>
      </c>
      <c r="U71" s="33">
        <v>13874469161</v>
      </c>
      <c r="V71" s="33"/>
    </row>
    <row r="72" s="6" customFormat="1" ht="32" customHeight="1" spans="1:22">
      <c r="A72" s="32">
        <v>66</v>
      </c>
      <c r="B72" s="33" t="s">
        <v>25</v>
      </c>
      <c r="C72" s="33" t="s">
        <v>26</v>
      </c>
      <c r="D72" s="33" t="s">
        <v>173</v>
      </c>
      <c r="E72" s="34" t="s">
        <v>502</v>
      </c>
      <c r="F72" s="33" t="s">
        <v>546</v>
      </c>
      <c r="G72" s="33" t="s">
        <v>30</v>
      </c>
      <c r="H72" s="34" t="s">
        <v>547</v>
      </c>
      <c r="I72" s="33" t="s">
        <v>659</v>
      </c>
      <c r="J72" s="34" t="s">
        <v>278</v>
      </c>
      <c r="K72" s="33">
        <v>3</v>
      </c>
      <c r="L72" s="33" t="s">
        <v>34</v>
      </c>
      <c r="M72" s="33">
        <v>202210</v>
      </c>
      <c r="N72" s="34" t="s">
        <v>487</v>
      </c>
      <c r="O72" s="33" t="s">
        <v>548</v>
      </c>
      <c r="P72" s="34" t="s">
        <v>549</v>
      </c>
      <c r="Q72" s="33">
        <v>1500</v>
      </c>
      <c r="R72" s="33"/>
      <c r="S72" s="33" t="s">
        <v>548</v>
      </c>
      <c r="T72" s="34" t="s">
        <v>550</v>
      </c>
      <c r="U72" s="33" t="s">
        <v>551</v>
      </c>
      <c r="V72" s="33"/>
    </row>
    <row r="73" s="8" customFormat="1" ht="32" customHeight="1" spans="1:24">
      <c r="A73" s="32">
        <v>67</v>
      </c>
      <c r="B73" s="33" t="s">
        <v>25</v>
      </c>
      <c r="C73" s="33" t="s">
        <v>26</v>
      </c>
      <c r="D73" s="33" t="s">
        <v>27</v>
      </c>
      <c r="E73" s="34" t="s">
        <v>502</v>
      </c>
      <c r="F73" s="33" t="s">
        <v>553</v>
      </c>
      <c r="G73" s="33" t="s">
        <v>30</v>
      </c>
      <c r="H73" s="34" t="s">
        <v>554</v>
      </c>
      <c r="I73" s="33" t="s">
        <v>659</v>
      </c>
      <c r="J73" s="34" t="s">
        <v>103</v>
      </c>
      <c r="K73" s="33">
        <v>3</v>
      </c>
      <c r="L73" s="33" t="s">
        <v>34</v>
      </c>
      <c r="M73" s="33">
        <v>202210</v>
      </c>
      <c r="N73" s="34" t="s">
        <v>271</v>
      </c>
      <c r="O73" s="33" t="s">
        <v>555</v>
      </c>
      <c r="P73" s="34" t="s">
        <v>556</v>
      </c>
      <c r="Q73" s="33">
        <v>1500</v>
      </c>
      <c r="R73" s="33"/>
      <c r="S73" s="33" t="s">
        <v>555</v>
      </c>
      <c r="T73" s="34" t="s">
        <v>557</v>
      </c>
      <c r="U73" s="33" t="s">
        <v>558</v>
      </c>
      <c r="V73" s="33"/>
      <c r="X73" s="108"/>
    </row>
    <row r="74" s="8" customFormat="1" ht="32" customHeight="1" spans="1:24">
      <c r="A74" s="32">
        <v>68</v>
      </c>
      <c r="B74" s="33" t="s">
        <v>25</v>
      </c>
      <c r="C74" s="33" t="s">
        <v>26</v>
      </c>
      <c r="D74" s="33" t="s">
        <v>27</v>
      </c>
      <c r="E74" s="34" t="s">
        <v>560</v>
      </c>
      <c r="F74" s="33" t="s">
        <v>561</v>
      </c>
      <c r="G74" s="33" t="s">
        <v>58</v>
      </c>
      <c r="H74" s="34" t="s">
        <v>562</v>
      </c>
      <c r="I74" s="33" t="s">
        <v>659</v>
      </c>
      <c r="J74" s="34" t="s">
        <v>60</v>
      </c>
      <c r="K74" s="33">
        <v>3</v>
      </c>
      <c r="L74" s="33" t="s">
        <v>61</v>
      </c>
      <c r="M74" s="33">
        <v>202209</v>
      </c>
      <c r="N74" s="34" t="s">
        <v>171</v>
      </c>
      <c r="O74" s="33" t="s">
        <v>563</v>
      </c>
      <c r="P74" s="34" t="s">
        <v>564</v>
      </c>
      <c r="Q74" s="33">
        <v>1500</v>
      </c>
      <c r="R74" s="33"/>
      <c r="S74" s="33" t="s">
        <v>563</v>
      </c>
      <c r="T74" s="34" t="s">
        <v>565</v>
      </c>
      <c r="U74" s="33" t="s">
        <v>566</v>
      </c>
      <c r="V74" s="33"/>
      <c r="X74" s="109"/>
    </row>
    <row r="75" s="8" customFormat="1" ht="32" customHeight="1" spans="1:22">
      <c r="A75" s="32">
        <v>69</v>
      </c>
      <c r="B75" s="33" t="s">
        <v>25</v>
      </c>
      <c r="C75" s="33" t="s">
        <v>26</v>
      </c>
      <c r="D75" s="33" t="s">
        <v>27</v>
      </c>
      <c r="E75" s="34" t="s">
        <v>568</v>
      </c>
      <c r="F75" s="33" t="s">
        <v>569</v>
      </c>
      <c r="G75" s="33" t="s">
        <v>30</v>
      </c>
      <c r="H75" s="34" t="s">
        <v>570</v>
      </c>
      <c r="I75" s="33" t="s">
        <v>659</v>
      </c>
      <c r="J75" s="34" t="s">
        <v>162</v>
      </c>
      <c r="K75" s="33" t="s">
        <v>163</v>
      </c>
      <c r="L75" s="33" t="s">
        <v>34</v>
      </c>
      <c r="M75" s="33">
        <v>202309</v>
      </c>
      <c r="N75" s="34" t="s">
        <v>271</v>
      </c>
      <c r="O75" s="33" t="s">
        <v>571</v>
      </c>
      <c r="P75" s="34" t="s">
        <v>572</v>
      </c>
      <c r="Q75" s="33" t="s">
        <v>573</v>
      </c>
      <c r="R75" s="33"/>
      <c r="S75" s="33" t="s">
        <v>571</v>
      </c>
      <c r="T75" s="34" t="s">
        <v>574</v>
      </c>
      <c r="U75" s="33" t="s">
        <v>575</v>
      </c>
      <c r="V75" s="33"/>
    </row>
    <row r="76" s="8" customFormat="1" ht="32" customHeight="1" spans="1:22">
      <c r="A76" s="32">
        <v>70</v>
      </c>
      <c r="B76" s="33" t="s">
        <v>25</v>
      </c>
      <c r="C76" s="33" t="s">
        <v>26</v>
      </c>
      <c r="D76" s="33" t="s">
        <v>27</v>
      </c>
      <c r="E76" s="34" t="s">
        <v>577</v>
      </c>
      <c r="F76" s="33" t="s">
        <v>578</v>
      </c>
      <c r="G76" s="33" t="s">
        <v>58</v>
      </c>
      <c r="H76" s="34" t="s">
        <v>579</v>
      </c>
      <c r="I76" s="33" t="s">
        <v>659</v>
      </c>
      <c r="J76" s="34" t="s">
        <v>580</v>
      </c>
      <c r="K76" s="33">
        <v>1</v>
      </c>
      <c r="L76" s="33" t="s">
        <v>61</v>
      </c>
      <c r="M76" s="33">
        <v>202409</v>
      </c>
      <c r="N76" s="34" t="s">
        <v>581</v>
      </c>
      <c r="O76" s="33" t="s">
        <v>582</v>
      </c>
      <c r="P76" s="149" t="s">
        <v>583</v>
      </c>
      <c r="Q76" s="33">
        <v>1500</v>
      </c>
      <c r="R76" s="33"/>
      <c r="S76" s="33" t="s">
        <v>582</v>
      </c>
      <c r="T76" s="149" t="s">
        <v>584</v>
      </c>
      <c r="U76" s="33">
        <v>15115199146</v>
      </c>
      <c r="V76" s="33"/>
    </row>
    <row r="77" s="4" customFormat="1" ht="32" customHeight="1" spans="1:22">
      <c r="A77" s="32">
        <v>71</v>
      </c>
      <c r="B77" s="33" t="s">
        <v>25</v>
      </c>
      <c r="C77" s="33" t="s">
        <v>26</v>
      </c>
      <c r="D77" s="33" t="s">
        <v>27</v>
      </c>
      <c r="E77" s="34" t="s">
        <v>586</v>
      </c>
      <c r="F77" s="33" t="s">
        <v>587</v>
      </c>
      <c r="G77" s="33" t="s">
        <v>58</v>
      </c>
      <c r="H77" s="149" t="s">
        <v>588</v>
      </c>
      <c r="I77" s="33" t="s">
        <v>659</v>
      </c>
      <c r="J77" s="34" t="s">
        <v>103</v>
      </c>
      <c r="K77" s="33">
        <v>5</v>
      </c>
      <c r="L77" s="33" t="s">
        <v>34</v>
      </c>
      <c r="M77" s="33" t="s">
        <v>589</v>
      </c>
      <c r="N77" s="34" t="s">
        <v>237</v>
      </c>
      <c r="O77" s="33" t="s">
        <v>590</v>
      </c>
      <c r="P77" s="149" t="s">
        <v>591</v>
      </c>
      <c r="Q77" s="33">
        <v>1500</v>
      </c>
      <c r="R77" s="33"/>
      <c r="S77" s="33" t="s">
        <v>590</v>
      </c>
      <c r="T77" s="34" t="s">
        <v>592</v>
      </c>
      <c r="U77" s="33" t="s">
        <v>593</v>
      </c>
      <c r="V77" s="33" t="s">
        <v>594</v>
      </c>
    </row>
    <row r="78" s="4" customFormat="1" ht="32" customHeight="1" spans="1:22">
      <c r="A78" s="32">
        <v>72</v>
      </c>
      <c r="B78" s="33" t="s">
        <v>25</v>
      </c>
      <c r="C78" s="33" t="s">
        <v>26</v>
      </c>
      <c r="D78" s="33" t="s">
        <v>27</v>
      </c>
      <c r="E78" s="34" t="s">
        <v>586</v>
      </c>
      <c r="F78" s="33" t="s">
        <v>596</v>
      </c>
      <c r="G78" s="33" t="s">
        <v>58</v>
      </c>
      <c r="H78" s="149" t="s">
        <v>597</v>
      </c>
      <c r="I78" s="33" t="s">
        <v>659</v>
      </c>
      <c r="J78" s="34" t="s">
        <v>598</v>
      </c>
      <c r="K78" s="33">
        <v>3</v>
      </c>
      <c r="L78" s="33" t="s">
        <v>34</v>
      </c>
      <c r="M78" s="33" t="s">
        <v>86</v>
      </c>
      <c r="N78" s="34" t="s">
        <v>599</v>
      </c>
      <c r="O78" s="33" t="s">
        <v>600</v>
      </c>
      <c r="P78" s="149" t="s">
        <v>601</v>
      </c>
      <c r="Q78" s="33">
        <v>1500</v>
      </c>
      <c r="R78" s="33"/>
      <c r="S78" s="33" t="s">
        <v>600</v>
      </c>
      <c r="T78" s="34" t="s">
        <v>602</v>
      </c>
      <c r="U78" s="33" t="s">
        <v>603</v>
      </c>
      <c r="V78" s="33"/>
    </row>
    <row r="79" s="4" customFormat="1" ht="32" customHeight="1" spans="1:22">
      <c r="A79" s="32">
        <v>73</v>
      </c>
      <c r="B79" s="33" t="s">
        <v>25</v>
      </c>
      <c r="C79" s="33" t="s">
        <v>26</v>
      </c>
      <c r="D79" s="33" t="s">
        <v>27</v>
      </c>
      <c r="E79" s="34" t="s">
        <v>605</v>
      </c>
      <c r="F79" s="33" t="s">
        <v>606</v>
      </c>
      <c r="G79" s="33" t="s">
        <v>58</v>
      </c>
      <c r="H79" s="34" t="s">
        <v>607</v>
      </c>
      <c r="I79" s="33" t="s">
        <v>659</v>
      </c>
      <c r="J79" s="34" t="s">
        <v>60</v>
      </c>
      <c r="K79" s="33">
        <v>1</v>
      </c>
      <c r="L79" s="33" t="s">
        <v>61</v>
      </c>
      <c r="M79" s="33">
        <v>202409</v>
      </c>
      <c r="N79" s="34" t="s">
        <v>70</v>
      </c>
      <c r="O79" s="33" t="s">
        <v>608</v>
      </c>
      <c r="P79" s="149" t="s">
        <v>609</v>
      </c>
      <c r="Q79" s="33" t="s">
        <v>573</v>
      </c>
      <c r="R79" s="33"/>
      <c r="S79" s="33" t="s">
        <v>608</v>
      </c>
      <c r="T79" s="34" t="s">
        <v>610</v>
      </c>
      <c r="U79" s="33">
        <v>18074533850</v>
      </c>
      <c r="V79" s="33"/>
    </row>
    <row r="80" s="4" customFormat="1" ht="32" customHeight="1" spans="1:22">
      <c r="A80" s="32">
        <v>74</v>
      </c>
      <c r="B80" s="33" t="s">
        <v>25</v>
      </c>
      <c r="C80" s="33" t="s">
        <v>26</v>
      </c>
      <c r="D80" s="33" t="s">
        <v>27</v>
      </c>
      <c r="E80" s="34" t="s">
        <v>612</v>
      </c>
      <c r="F80" s="33" t="s">
        <v>613</v>
      </c>
      <c r="G80" s="33" t="s">
        <v>30</v>
      </c>
      <c r="H80" s="34" t="s">
        <v>614</v>
      </c>
      <c r="I80" s="33" t="s">
        <v>659</v>
      </c>
      <c r="J80" s="34" t="s">
        <v>363</v>
      </c>
      <c r="K80" s="33">
        <v>5</v>
      </c>
      <c r="L80" s="33" t="s">
        <v>330</v>
      </c>
      <c r="M80" s="33">
        <v>202009</v>
      </c>
      <c r="N80" s="34" t="s">
        <v>487</v>
      </c>
      <c r="O80" s="33" t="s">
        <v>615</v>
      </c>
      <c r="P80" s="34" t="s">
        <v>616</v>
      </c>
      <c r="Q80" s="33">
        <v>1500</v>
      </c>
      <c r="R80" s="33"/>
      <c r="S80" s="33" t="s">
        <v>615</v>
      </c>
      <c r="T80" s="34" t="s">
        <v>617</v>
      </c>
      <c r="U80" s="33" t="s">
        <v>618</v>
      </c>
      <c r="V80" s="33" t="s">
        <v>594</v>
      </c>
    </row>
    <row r="81" s="8" customFormat="1" ht="32" customHeight="1" spans="1:22">
      <c r="A81" s="32">
        <v>75</v>
      </c>
      <c r="B81" s="33" t="s">
        <v>25</v>
      </c>
      <c r="C81" s="33" t="s">
        <v>26</v>
      </c>
      <c r="D81" s="33" t="s">
        <v>27</v>
      </c>
      <c r="E81" s="34" t="s">
        <v>620</v>
      </c>
      <c r="F81" s="33" t="s">
        <v>621</v>
      </c>
      <c r="G81" s="33" t="s">
        <v>30</v>
      </c>
      <c r="H81" s="34" t="s">
        <v>622</v>
      </c>
      <c r="I81" s="33" t="s">
        <v>659</v>
      </c>
      <c r="J81" s="34" t="s">
        <v>623</v>
      </c>
      <c r="K81" s="33">
        <v>2</v>
      </c>
      <c r="L81" s="33" t="s">
        <v>330</v>
      </c>
      <c r="M81" s="33">
        <v>202309</v>
      </c>
      <c r="N81" s="34" t="s">
        <v>624</v>
      </c>
      <c r="O81" s="33" t="s">
        <v>625</v>
      </c>
      <c r="P81" s="34" t="s">
        <v>626</v>
      </c>
      <c r="Q81" s="33">
        <v>1500</v>
      </c>
      <c r="R81" s="33"/>
      <c r="S81" s="33" t="s">
        <v>625</v>
      </c>
      <c r="T81" s="34" t="s">
        <v>627</v>
      </c>
      <c r="U81" s="33" t="s">
        <v>628</v>
      </c>
      <c r="V81" s="33"/>
    </row>
    <row r="82" s="8" customFormat="1" ht="32" customHeight="1" spans="1:22">
      <c r="A82" s="32">
        <v>76</v>
      </c>
      <c r="B82" s="33" t="s">
        <v>25</v>
      </c>
      <c r="C82" s="33" t="s">
        <v>26</v>
      </c>
      <c r="D82" s="33" t="s">
        <v>27</v>
      </c>
      <c r="E82" s="34" t="s">
        <v>630</v>
      </c>
      <c r="F82" s="33" t="s">
        <v>631</v>
      </c>
      <c r="G82" s="33" t="s">
        <v>30</v>
      </c>
      <c r="H82" s="34" t="s">
        <v>632</v>
      </c>
      <c r="I82" s="33" t="s">
        <v>659</v>
      </c>
      <c r="J82" s="34" t="s">
        <v>286</v>
      </c>
      <c r="K82" s="33">
        <v>1</v>
      </c>
      <c r="L82" s="33" t="s">
        <v>633</v>
      </c>
      <c r="M82" s="33">
        <v>202409</v>
      </c>
      <c r="N82" s="34" t="s">
        <v>634</v>
      </c>
      <c r="O82" s="33" t="s">
        <v>635</v>
      </c>
      <c r="P82" s="149" t="s">
        <v>636</v>
      </c>
      <c r="Q82" s="33">
        <v>1500</v>
      </c>
      <c r="R82" s="33"/>
      <c r="S82" s="33" t="s">
        <v>635</v>
      </c>
      <c r="T82" s="34" t="s">
        <v>637</v>
      </c>
      <c r="U82" s="33">
        <v>13787551852</v>
      </c>
      <c r="V82" s="33"/>
    </row>
    <row r="83" s="8" customFormat="1" ht="32" customHeight="1" spans="1:22">
      <c r="A83" s="32">
        <v>77</v>
      </c>
      <c r="B83" s="33" t="s">
        <v>25</v>
      </c>
      <c r="C83" s="33" t="s">
        <v>26</v>
      </c>
      <c r="D83" s="33" t="s">
        <v>27</v>
      </c>
      <c r="E83" s="34" t="s">
        <v>612</v>
      </c>
      <c r="F83" s="33" t="s">
        <v>639</v>
      </c>
      <c r="G83" s="33" t="s">
        <v>58</v>
      </c>
      <c r="H83" s="34" t="s">
        <v>640</v>
      </c>
      <c r="I83" s="33" t="s">
        <v>659</v>
      </c>
      <c r="J83" s="34" t="s">
        <v>641</v>
      </c>
      <c r="K83" s="33">
        <v>3</v>
      </c>
      <c r="L83" s="33" t="s">
        <v>330</v>
      </c>
      <c r="M83" s="33">
        <v>202208</v>
      </c>
      <c r="N83" s="34" t="s">
        <v>642</v>
      </c>
      <c r="O83" s="33" t="s">
        <v>643</v>
      </c>
      <c r="P83" s="34" t="s">
        <v>644</v>
      </c>
      <c r="Q83" s="33">
        <v>1500</v>
      </c>
      <c r="R83" s="33"/>
      <c r="S83" s="33" t="s">
        <v>643</v>
      </c>
      <c r="T83" s="34" t="s">
        <v>645</v>
      </c>
      <c r="U83" s="33" t="s">
        <v>646</v>
      </c>
      <c r="V83" s="33"/>
    </row>
    <row r="84" s="10" customFormat="1" ht="32" customHeight="1" spans="1:22">
      <c r="A84" s="32">
        <v>78</v>
      </c>
      <c r="B84" s="33" t="s">
        <v>25</v>
      </c>
      <c r="C84" s="33" t="s">
        <v>26</v>
      </c>
      <c r="D84" s="33" t="s">
        <v>27</v>
      </c>
      <c r="E84" s="34" t="s">
        <v>648</v>
      </c>
      <c r="F84" s="33" t="s">
        <v>649</v>
      </c>
      <c r="G84" s="33" t="s">
        <v>30</v>
      </c>
      <c r="H84" s="34" t="s">
        <v>650</v>
      </c>
      <c r="I84" s="33" t="s">
        <v>659</v>
      </c>
      <c r="J84" s="34" t="s">
        <v>60</v>
      </c>
      <c r="K84" s="33" t="s">
        <v>319</v>
      </c>
      <c r="L84" s="33" t="s">
        <v>633</v>
      </c>
      <c r="M84" s="33" t="s">
        <v>651</v>
      </c>
      <c r="N84" s="34" t="s">
        <v>147</v>
      </c>
      <c r="O84" s="33" t="s">
        <v>652</v>
      </c>
      <c r="P84" s="34" t="s">
        <v>653</v>
      </c>
      <c r="Q84" s="33" t="s">
        <v>573</v>
      </c>
      <c r="R84" s="33"/>
      <c r="S84" s="33" t="s">
        <v>652</v>
      </c>
      <c r="T84" s="34" t="s">
        <v>654</v>
      </c>
      <c r="U84" s="33">
        <v>13530882750</v>
      </c>
      <c r="V84" s="33"/>
    </row>
    <row r="85" ht="30" customHeight="1" spans="1:22">
      <c r="A85" s="32"/>
      <c r="B85" s="33"/>
      <c r="C85" s="33" t="s">
        <v>655</v>
      </c>
      <c r="D85" s="33"/>
      <c r="E85" s="34"/>
      <c r="F85" s="33"/>
      <c r="G85" s="33"/>
      <c r="H85" s="34"/>
      <c r="I85" s="33"/>
      <c r="J85" s="34"/>
      <c r="K85" s="33"/>
      <c r="L85" s="33"/>
      <c r="M85" s="33"/>
      <c r="N85" s="34"/>
      <c r="O85" s="33"/>
      <c r="P85" s="34"/>
      <c r="Q85" s="33">
        <v>117000</v>
      </c>
      <c r="R85" s="33"/>
      <c r="S85" s="33"/>
      <c r="T85" s="34"/>
      <c r="U85" s="33"/>
      <c r="V85" s="33"/>
    </row>
  </sheetData>
  <autoFilter xmlns:etc="http://www.wps.cn/officeDocument/2017/etCustomData" ref="A6:X90" etc:filterBottomFollowUsedRange="0">
    <extLst/>
  </autoFilter>
  <mergeCells count="3">
    <mergeCell ref="A1:B1"/>
    <mergeCell ref="A3:V3"/>
    <mergeCell ref="A4:V4"/>
  </mergeCells>
  <pageMargins left="0.751388888888889" right="0.751388888888889" top="0.66875" bottom="1" header="0.5" footer="0.5"/>
  <pageSetup paperSize="9" scale="6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4"/>
  <sheetViews>
    <sheetView view="pageBreakPreview" zoomScaleNormal="100" topLeftCell="A31" workbookViewId="0">
      <selection activeCell="H39" sqref="H39"/>
    </sheetView>
  </sheetViews>
  <sheetFormatPr defaultColWidth="9" defaultRowHeight="12.75"/>
  <cols>
    <col min="1" max="7" width="9" style="99"/>
    <col min="8" max="8" width="9" style="99" customWidth="1"/>
    <col min="9" max="14" width="9" style="99"/>
    <col min="15" max="15" width="9.21904761904762" style="99" customWidth="1"/>
    <col min="16" max="16" width="9" style="99"/>
    <col min="17" max="17" width="5.37142857142857" style="99" customWidth="1"/>
    <col min="18" max="18" width="16" style="99" customWidth="1"/>
    <col min="19" max="20" width="9" style="99"/>
    <col min="21" max="21" width="11.1238095238095" style="99" customWidth="1"/>
    <col min="22" max="22" width="7.12380952380952" style="99" customWidth="1"/>
    <col min="23" max="23" width="9" style="99"/>
    <col min="24" max="24" width="12.5047619047619" style="99" customWidth="1"/>
    <col min="25" max="25" width="17.1238095238095" style="99" customWidth="1"/>
    <col min="26" max="16384" width="9" style="99"/>
  </cols>
  <sheetData>
    <row r="1" ht="31.5" spans="1:26">
      <c r="A1" s="13" t="s">
        <v>805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3.5" spans="1:26">
      <c r="A2" s="15" t="s">
        <v>806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22"/>
      <c r="S2" s="22"/>
      <c r="T2" s="15"/>
      <c r="U2" s="15"/>
      <c r="V2" s="15"/>
      <c r="W2" s="15"/>
      <c r="X2" s="15"/>
      <c r="Y2" s="2"/>
      <c r="Z2" s="2"/>
    </row>
    <row r="3" spans="1:26">
      <c r="A3" s="3"/>
      <c r="B3" s="3"/>
      <c r="C3" s="3"/>
      <c r="D3" s="3"/>
      <c r="E3" s="31"/>
      <c r="F3" s="3"/>
      <c r="G3" s="3"/>
      <c r="H3" s="31"/>
      <c r="I3" s="3"/>
      <c r="J3" s="3"/>
      <c r="K3" s="31"/>
      <c r="L3" s="3"/>
      <c r="M3" s="3"/>
      <c r="N3" s="3"/>
      <c r="O3" s="31"/>
      <c r="P3" s="3"/>
      <c r="Q3" s="31"/>
      <c r="R3" s="11"/>
      <c r="S3" s="11"/>
      <c r="T3" s="3"/>
      <c r="U3" s="3"/>
      <c r="V3" s="31"/>
      <c r="W3" s="3"/>
      <c r="X3" s="3"/>
      <c r="Y3" s="3"/>
      <c r="Z3" s="3"/>
    </row>
    <row r="4" ht="56.25" spans="1:26">
      <c r="A4" s="16" t="s">
        <v>3</v>
      </c>
      <c r="B4" s="17" t="s">
        <v>4</v>
      </c>
      <c r="C4" s="16" t="s">
        <v>5</v>
      </c>
      <c r="D4" s="17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10</v>
      </c>
      <c r="J4" s="16" t="s">
        <v>11</v>
      </c>
      <c r="K4" s="16" t="s">
        <v>12</v>
      </c>
      <c r="L4" s="16" t="s">
        <v>13</v>
      </c>
      <c r="M4" s="16" t="s">
        <v>14</v>
      </c>
      <c r="N4" s="16" t="s">
        <v>15</v>
      </c>
      <c r="O4" s="16" t="s">
        <v>16</v>
      </c>
      <c r="P4" s="16" t="s">
        <v>17</v>
      </c>
      <c r="Q4" s="16" t="s">
        <v>18</v>
      </c>
      <c r="R4" s="16" t="s">
        <v>18</v>
      </c>
      <c r="S4" s="23" t="s">
        <v>19</v>
      </c>
      <c r="T4" s="16" t="s">
        <v>20</v>
      </c>
      <c r="U4" s="16" t="s">
        <v>21</v>
      </c>
      <c r="V4" s="16" t="s">
        <v>22</v>
      </c>
      <c r="W4" s="16" t="s">
        <v>22</v>
      </c>
      <c r="X4" s="16" t="s">
        <v>23</v>
      </c>
      <c r="Y4" s="16" t="s">
        <v>23</v>
      </c>
      <c r="Z4" s="17" t="s">
        <v>24</v>
      </c>
    </row>
    <row r="5" ht="45" spans="1:26">
      <c r="A5" s="32">
        <v>1</v>
      </c>
      <c r="B5" s="33" t="s">
        <v>25</v>
      </c>
      <c r="C5" s="33" t="s">
        <v>26</v>
      </c>
      <c r="D5" s="33" t="s">
        <v>27</v>
      </c>
      <c r="E5" s="34" t="s">
        <v>28</v>
      </c>
      <c r="F5" s="33" t="s">
        <v>29</v>
      </c>
      <c r="G5" s="33" t="s">
        <v>30</v>
      </c>
      <c r="H5" s="149" t="s">
        <v>31</v>
      </c>
      <c r="I5" s="34" t="str">
        <f>REPLACE(H5,7,8,"********")</f>
        <v>431281********0083</v>
      </c>
      <c r="J5" s="33" t="s">
        <v>659</v>
      </c>
      <c r="K5" s="34" t="s">
        <v>33</v>
      </c>
      <c r="L5" s="33">
        <v>3</v>
      </c>
      <c r="M5" s="33" t="s">
        <v>34</v>
      </c>
      <c r="N5" s="33">
        <v>202209</v>
      </c>
      <c r="O5" s="34" t="s">
        <v>35</v>
      </c>
      <c r="P5" s="33" t="s">
        <v>36</v>
      </c>
      <c r="Q5" s="149" t="s">
        <v>37</v>
      </c>
      <c r="R5" s="34" t="str">
        <f>REPLACE(Q5,4,11,"***********")</f>
        <v>810***********097</v>
      </c>
      <c r="S5" s="33">
        <v>1500</v>
      </c>
      <c r="T5" s="33"/>
      <c r="U5" s="33" t="s">
        <v>36</v>
      </c>
      <c r="V5" s="149" t="s">
        <v>38</v>
      </c>
      <c r="W5" s="34" t="str">
        <f>REPLACE(V5,7,8,"********")</f>
        <v>433002********0811</v>
      </c>
      <c r="X5" s="33" t="s">
        <v>39</v>
      </c>
      <c r="Y5" s="33" t="str">
        <f>REPLACE(X5,4,5,"*****")</f>
        <v>155*****031</v>
      </c>
      <c r="Z5" s="33"/>
    </row>
    <row r="6" ht="45" spans="1:26">
      <c r="A6" s="32">
        <v>2</v>
      </c>
      <c r="B6" s="33" t="s">
        <v>25</v>
      </c>
      <c r="C6" s="33" t="s">
        <v>26</v>
      </c>
      <c r="D6" s="33" t="s">
        <v>27</v>
      </c>
      <c r="E6" s="34" t="s">
        <v>40</v>
      </c>
      <c r="F6" s="33" t="s">
        <v>41</v>
      </c>
      <c r="G6" s="33" t="s">
        <v>30</v>
      </c>
      <c r="H6" s="149" t="s">
        <v>42</v>
      </c>
      <c r="I6" s="34" t="str">
        <f t="shared" ref="I6:I40" si="0">REPLACE(H6,7,8,"********")</f>
        <v>431281********0024</v>
      </c>
      <c r="J6" s="33" t="s">
        <v>659</v>
      </c>
      <c r="K6" s="34" t="s">
        <v>43</v>
      </c>
      <c r="L6" s="33">
        <v>3</v>
      </c>
      <c r="M6" s="33" t="s">
        <v>34</v>
      </c>
      <c r="N6" s="33">
        <v>202209</v>
      </c>
      <c r="O6" s="34" t="s">
        <v>44</v>
      </c>
      <c r="P6" s="33" t="s">
        <v>45</v>
      </c>
      <c r="Q6" s="34" t="s">
        <v>46</v>
      </c>
      <c r="R6" s="34" t="str">
        <f t="shared" ref="R6:R58" si="1">REPLACE(Q6,4,11,"***********")</f>
        <v>810***********878</v>
      </c>
      <c r="S6" s="33">
        <v>1500</v>
      </c>
      <c r="T6" s="33"/>
      <c r="U6" s="33" t="s">
        <v>45</v>
      </c>
      <c r="V6" s="149" t="s">
        <v>47</v>
      </c>
      <c r="W6" s="34" t="str">
        <f t="shared" ref="W6:W58" si="2">REPLACE(V6,7,8,"********")</f>
        <v>433002********0813</v>
      </c>
      <c r="X6" s="33" t="s">
        <v>48</v>
      </c>
      <c r="Y6" s="33" t="str">
        <f t="shared" ref="Y6:Y58" si="3">REPLACE(X6,4,5,"*****")</f>
        <v>191*****479</v>
      </c>
      <c r="Z6" s="33"/>
    </row>
    <row r="7" ht="45" spans="1:26">
      <c r="A7" s="32">
        <v>3</v>
      </c>
      <c r="B7" s="33" t="s">
        <v>25</v>
      </c>
      <c r="C7" s="33" t="s">
        <v>26</v>
      </c>
      <c r="D7" s="33" t="s">
        <v>27</v>
      </c>
      <c r="E7" s="34" t="s">
        <v>40</v>
      </c>
      <c r="F7" s="33" t="s">
        <v>49</v>
      </c>
      <c r="G7" s="33" t="s">
        <v>30</v>
      </c>
      <c r="H7" s="149" t="s">
        <v>50</v>
      </c>
      <c r="I7" s="34" t="str">
        <f t="shared" si="0"/>
        <v>431281********0043</v>
      </c>
      <c r="J7" s="33" t="s">
        <v>659</v>
      </c>
      <c r="K7" s="34" t="s">
        <v>51</v>
      </c>
      <c r="L7" s="33">
        <v>1</v>
      </c>
      <c r="M7" s="33" t="s">
        <v>34</v>
      </c>
      <c r="N7" s="33">
        <v>202409</v>
      </c>
      <c r="O7" s="34" t="s">
        <v>35</v>
      </c>
      <c r="P7" s="33" t="s">
        <v>52</v>
      </c>
      <c r="Q7" s="149" t="s">
        <v>53</v>
      </c>
      <c r="R7" s="34" t="str">
        <f t="shared" si="1"/>
        <v>810***********393</v>
      </c>
      <c r="S7" s="33">
        <v>1500</v>
      </c>
      <c r="T7" s="33"/>
      <c r="U7" s="33" t="s">
        <v>52</v>
      </c>
      <c r="V7" s="149" t="s">
        <v>54</v>
      </c>
      <c r="W7" s="34" t="str">
        <f t="shared" si="2"/>
        <v>433002********0810</v>
      </c>
      <c r="X7" s="33">
        <v>15074597639</v>
      </c>
      <c r="Y7" s="33" t="str">
        <f t="shared" si="3"/>
        <v>150*****639</v>
      </c>
      <c r="Z7" s="33"/>
    </row>
    <row r="8" ht="53" customHeight="1" spans="1:26">
      <c r="A8" s="32">
        <v>4</v>
      </c>
      <c r="B8" s="33" t="s">
        <v>25</v>
      </c>
      <c r="C8" s="33" t="s">
        <v>26</v>
      </c>
      <c r="D8" s="33" t="s">
        <v>27</v>
      </c>
      <c r="E8" s="34" t="s">
        <v>56</v>
      </c>
      <c r="F8" s="33" t="s">
        <v>57</v>
      </c>
      <c r="G8" s="33" t="s">
        <v>58</v>
      </c>
      <c r="H8" s="149" t="s">
        <v>59</v>
      </c>
      <c r="I8" s="34" t="str">
        <f t="shared" si="0"/>
        <v>431281********0036</v>
      </c>
      <c r="J8" s="33" t="s">
        <v>659</v>
      </c>
      <c r="K8" s="34" t="s">
        <v>60</v>
      </c>
      <c r="L8" s="33">
        <v>1</v>
      </c>
      <c r="M8" s="33" t="s">
        <v>61</v>
      </c>
      <c r="N8" s="33">
        <v>202409</v>
      </c>
      <c r="O8" s="34" t="s">
        <v>62</v>
      </c>
      <c r="P8" s="33" t="s">
        <v>57</v>
      </c>
      <c r="Q8" s="34" t="s">
        <v>63</v>
      </c>
      <c r="R8" s="34" t="str">
        <f t="shared" si="1"/>
        <v>810***********766</v>
      </c>
      <c r="S8" s="33">
        <v>1500</v>
      </c>
      <c r="T8" s="33"/>
      <c r="U8" s="33" t="s">
        <v>64</v>
      </c>
      <c r="V8" s="149" t="s">
        <v>65</v>
      </c>
      <c r="W8" s="34" t="str">
        <f t="shared" si="2"/>
        <v>431281********6817</v>
      </c>
      <c r="X8" s="33">
        <v>15274515769</v>
      </c>
      <c r="Y8" s="33" t="str">
        <f t="shared" si="3"/>
        <v>152*****769</v>
      </c>
      <c r="Z8" s="34"/>
    </row>
    <row r="9" ht="53" customHeight="1" spans="1:26">
      <c r="A9" s="32">
        <v>5</v>
      </c>
      <c r="B9" s="33" t="s">
        <v>25</v>
      </c>
      <c r="C9" s="33" t="s">
        <v>26</v>
      </c>
      <c r="D9" s="33" t="s">
        <v>27</v>
      </c>
      <c r="E9" s="34" t="s">
        <v>67</v>
      </c>
      <c r="F9" s="33" t="s">
        <v>68</v>
      </c>
      <c r="G9" s="33" t="s">
        <v>58</v>
      </c>
      <c r="H9" s="149" t="s">
        <v>69</v>
      </c>
      <c r="I9" s="34" t="str">
        <f t="shared" si="0"/>
        <v>431281********0031</v>
      </c>
      <c r="J9" s="33" t="s">
        <v>659</v>
      </c>
      <c r="K9" s="34" t="s">
        <v>60</v>
      </c>
      <c r="L9" s="33">
        <v>1</v>
      </c>
      <c r="M9" s="33" t="s">
        <v>61</v>
      </c>
      <c r="N9" s="33">
        <v>202409</v>
      </c>
      <c r="O9" s="34" t="s">
        <v>70</v>
      </c>
      <c r="P9" s="33" t="s">
        <v>68</v>
      </c>
      <c r="Q9" s="34" t="s">
        <v>71</v>
      </c>
      <c r="R9" s="34" t="str">
        <f t="shared" si="1"/>
        <v>810***********867</v>
      </c>
      <c r="S9" s="33">
        <v>1500</v>
      </c>
      <c r="T9" s="33"/>
      <c r="U9" s="33" t="s">
        <v>45</v>
      </c>
      <c r="V9" s="149" t="s">
        <v>47</v>
      </c>
      <c r="W9" s="34" t="str">
        <f t="shared" si="2"/>
        <v>433002********0813</v>
      </c>
      <c r="X9" s="33" t="s">
        <v>72</v>
      </c>
      <c r="Y9" s="33" t="str">
        <f t="shared" si="3"/>
        <v>138*****599</v>
      </c>
      <c r="Z9" s="34"/>
    </row>
    <row r="10" ht="51" customHeight="1" spans="1:26">
      <c r="A10" s="32" t="s">
        <v>73</v>
      </c>
      <c r="B10" s="33" t="s">
        <v>25</v>
      </c>
      <c r="C10" s="33" t="s">
        <v>26</v>
      </c>
      <c r="D10" s="33" t="s">
        <v>27</v>
      </c>
      <c r="E10" s="34" t="s">
        <v>67</v>
      </c>
      <c r="F10" s="33" t="s">
        <v>74</v>
      </c>
      <c r="G10" s="33" t="s">
        <v>58</v>
      </c>
      <c r="H10" s="149" t="s">
        <v>75</v>
      </c>
      <c r="I10" s="34" t="str">
        <f t="shared" si="0"/>
        <v>431281********0036</v>
      </c>
      <c r="J10" s="33" t="s">
        <v>659</v>
      </c>
      <c r="K10" s="34" t="s">
        <v>76</v>
      </c>
      <c r="L10" s="33">
        <v>1</v>
      </c>
      <c r="M10" s="33" t="s">
        <v>61</v>
      </c>
      <c r="N10" s="33">
        <v>202409</v>
      </c>
      <c r="O10" s="34" t="s">
        <v>77</v>
      </c>
      <c r="P10" s="33" t="s">
        <v>78</v>
      </c>
      <c r="Q10" s="149" t="s">
        <v>79</v>
      </c>
      <c r="R10" s="34" t="str">
        <f t="shared" si="1"/>
        <v>810***********451</v>
      </c>
      <c r="S10" s="33">
        <v>1500</v>
      </c>
      <c r="T10" s="33"/>
      <c r="U10" s="33" t="s">
        <v>78</v>
      </c>
      <c r="V10" s="34" t="s">
        <v>80</v>
      </c>
      <c r="W10" s="34" t="str">
        <f t="shared" si="2"/>
        <v>431281********702X</v>
      </c>
      <c r="X10" s="33">
        <v>18169298365</v>
      </c>
      <c r="Y10" s="33" t="str">
        <f t="shared" si="3"/>
        <v>181*****365</v>
      </c>
      <c r="Z10" s="33"/>
    </row>
    <row r="11" ht="54" customHeight="1" spans="1:26">
      <c r="A11" s="32" t="s">
        <v>81</v>
      </c>
      <c r="B11" s="33" t="s">
        <v>25</v>
      </c>
      <c r="C11" s="33" t="s">
        <v>26</v>
      </c>
      <c r="D11" s="33" t="s">
        <v>27</v>
      </c>
      <c r="E11" s="34" t="s">
        <v>82</v>
      </c>
      <c r="F11" s="33" t="s">
        <v>83</v>
      </c>
      <c r="G11" s="33" t="s">
        <v>58</v>
      </c>
      <c r="H11" s="34" t="s">
        <v>84</v>
      </c>
      <c r="I11" s="34" t="str">
        <f t="shared" si="0"/>
        <v>431281********0293</v>
      </c>
      <c r="J11" s="33" t="s">
        <v>659</v>
      </c>
      <c r="K11" s="34" t="s">
        <v>60</v>
      </c>
      <c r="L11" s="33" t="s">
        <v>85</v>
      </c>
      <c r="M11" s="33" t="s">
        <v>61</v>
      </c>
      <c r="N11" s="33" t="s">
        <v>86</v>
      </c>
      <c r="O11" s="34" t="s">
        <v>70</v>
      </c>
      <c r="P11" s="33" t="s">
        <v>87</v>
      </c>
      <c r="Q11" s="149" t="s">
        <v>88</v>
      </c>
      <c r="R11" s="34" t="str">
        <f t="shared" si="1"/>
        <v>810***********099</v>
      </c>
      <c r="S11" s="33">
        <v>1500</v>
      </c>
      <c r="T11" s="33"/>
      <c r="U11" s="33" t="s">
        <v>87</v>
      </c>
      <c r="V11" s="34" t="s">
        <v>89</v>
      </c>
      <c r="W11" s="34" t="str">
        <f t="shared" si="2"/>
        <v>433002********2913</v>
      </c>
      <c r="X11" s="33">
        <v>13725733413</v>
      </c>
      <c r="Y11" s="33" t="str">
        <f t="shared" si="3"/>
        <v>137*****413</v>
      </c>
      <c r="Z11" s="33"/>
    </row>
    <row r="12" ht="45" spans="1:26">
      <c r="A12" s="32" t="s">
        <v>90</v>
      </c>
      <c r="B12" s="33" t="s">
        <v>25</v>
      </c>
      <c r="C12" s="33" t="s">
        <v>26</v>
      </c>
      <c r="D12" s="33" t="s">
        <v>27</v>
      </c>
      <c r="E12" s="34" t="s">
        <v>91</v>
      </c>
      <c r="F12" s="33" t="s">
        <v>92</v>
      </c>
      <c r="G12" s="33" t="s">
        <v>30</v>
      </c>
      <c r="H12" s="34" t="s">
        <v>93</v>
      </c>
      <c r="I12" s="34" t="str">
        <f t="shared" si="0"/>
        <v>431281********0167</v>
      </c>
      <c r="J12" s="33" t="s">
        <v>659</v>
      </c>
      <c r="K12" s="34" t="s">
        <v>94</v>
      </c>
      <c r="L12" s="33" t="s">
        <v>85</v>
      </c>
      <c r="M12" s="33" t="s">
        <v>61</v>
      </c>
      <c r="N12" s="33" t="s">
        <v>86</v>
      </c>
      <c r="O12" s="34" t="s">
        <v>95</v>
      </c>
      <c r="P12" s="33" t="s">
        <v>96</v>
      </c>
      <c r="Q12" s="34" t="s">
        <v>97</v>
      </c>
      <c r="R12" s="34" t="str">
        <f t="shared" si="1"/>
        <v>810***********894</v>
      </c>
      <c r="S12" s="33">
        <v>1500</v>
      </c>
      <c r="T12" s="33"/>
      <c r="U12" s="33" t="s">
        <v>96</v>
      </c>
      <c r="V12" s="34" t="s">
        <v>98</v>
      </c>
      <c r="W12" s="34" t="str">
        <f t="shared" si="2"/>
        <v>433002********2929</v>
      </c>
      <c r="X12" s="33">
        <v>18627485510</v>
      </c>
      <c r="Y12" s="33" t="str">
        <f t="shared" si="3"/>
        <v>186*****510</v>
      </c>
      <c r="Z12" s="33"/>
    </row>
    <row r="13" ht="45" spans="1:26">
      <c r="A13" s="32" t="s">
        <v>99</v>
      </c>
      <c r="B13" s="33" t="s">
        <v>25</v>
      </c>
      <c r="C13" s="33" t="s">
        <v>26</v>
      </c>
      <c r="D13" s="33" t="s">
        <v>27</v>
      </c>
      <c r="E13" s="34" t="s">
        <v>100</v>
      </c>
      <c r="F13" s="33" t="s">
        <v>101</v>
      </c>
      <c r="G13" s="33" t="s">
        <v>58</v>
      </c>
      <c r="H13" s="149" t="s">
        <v>102</v>
      </c>
      <c r="I13" s="34" t="str">
        <f t="shared" si="0"/>
        <v>431281********0018</v>
      </c>
      <c r="J13" s="33" t="s">
        <v>659</v>
      </c>
      <c r="K13" s="34" t="s">
        <v>103</v>
      </c>
      <c r="L13" s="33">
        <v>2</v>
      </c>
      <c r="M13" s="33" t="s">
        <v>34</v>
      </c>
      <c r="N13" s="33">
        <v>202309</v>
      </c>
      <c r="O13" s="34" t="s">
        <v>104</v>
      </c>
      <c r="P13" s="33" t="s">
        <v>105</v>
      </c>
      <c r="Q13" s="149" t="s">
        <v>106</v>
      </c>
      <c r="R13" s="34" t="str">
        <f t="shared" si="1"/>
        <v>810***********884</v>
      </c>
      <c r="S13" s="33">
        <v>1500</v>
      </c>
      <c r="T13" s="33"/>
      <c r="U13" s="33" t="s">
        <v>105</v>
      </c>
      <c r="V13" s="149" t="s">
        <v>107</v>
      </c>
      <c r="W13" s="34" t="str">
        <f t="shared" si="2"/>
        <v>433029********1823</v>
      </c>
      <c r="X13" s="33">
        <v>19967799970</v>
      </c>
      <c r="Y13" s="33" t="str">
        <f t="shared" si="3"/>
        <v>199*****970</v>
      </c>
      <c r="Z13" s="33"/>
    </row>
    <row r="14" ht="54" customHeight="1" spans="1:26">
      <c r="A14" s="32" t="s">
        <v>108</v>
      </c>
      <c r="B14" s="33" t="s">
        <v>25</v>
      </c>
      <c r="C14" s="33" t="s">
        <v>26</v>
      </c>
      <c r="D14" s="33" t="s">
        <v>27</v>
      </c>
      <c r="E14" s="34" t="s">
        <v>82</v>
      </c>
      <c r="F14" s="33" t="s">
        <v>109</v>
      </c>
      <c r="G14" s="33" t="s">
        <v>58</v>
      </c>
      <c r="H14" s="149" t="s">
        <v>110</v>
      </c>
      <c r="I14" s="34" t="str">
        <f t="shared" si="0"/>
        <v>431281********0170</v>
      </c>
      <c r="J14" s="33" t="s">
        <v>659</v>
      </c>
      <c r="K14" s="34" t="s">
        <v>60</v>
      </c>
      <c r="L14" s="33">
        <v>2</v>
      </c>
      <c r="M14" s="33" t="s">
        <v>61</v>
      </c>
      <c r="N14" s="33">
        <v>202309</v>
      </c>
      <c r="O14" s="34" t="s">
        <v>111</v>
      </c>
      <c r="P14" s="33" t="s">
        <v>112</v>
      </c>
      <c r="Q14" s="149" t="s">
        <v>113</v>
      </c>
      <c r="R14" s="34" t="str">
        <f t="shared" si="1"/>
        <v>810***********585</v>
      </c>
      <c r="S14" s="33">
        <v>1500</v>
      </c>
      <c r="T14" s="33"/>
      <c r="U14" s="33" t="s">
        <v>112</v>
      </c>
      <c r="V14" s="149" t="s">
        <v>114</v>
      </c>
      <c r="W14" s="34" t="str">
        <f t="shared" si="2"/>
        <v>433002********0814</v>
      </c>
      <c r="X14" s="33">
        <v>13762936529</v>
      </c>
      <c r="Y14" s="33" t="str">
        <f t="shared" si="3"/>
        <v>137*****529</v>
      </c>
      <c r="Z14" s="33"/>
    </row>
    <row r="15" ht="45" spans="1:26">
      <c r="A15" s="32" t="s">
        <v>115</v>
      </c>
      <c r="B15" s="33" t="s">
        <v>25</v>
      </c>
      <c r="C15" s="33" t="s">
        <v>26</v>
      </c>
      <c r="D15" s="33" t="s">
        <v>27</v>
      </c>
      <c r="E15" s="34" t="s">
        <v>91</v>
      </c>
      <c r="F15" s="33" t="s">
        <v>116</v>
      </c>
      <c r="G15" s="33" t="s">
        <v>30</v>
      </c>
      <c r="H15" s="149" t="s">
        <v>117</v>
      </c>
      <c r="I15" s="34" t="str">
        <f t="shared" si="0"/>
        <v>431281********0087</v>
      </c>
      <c r="J15" s="33" t="s">
        <v>659</v>
      </c>
      <c r="K15" s="34" t="s">
        <v>118</v>
      </c>
      <c r="L15" s="33">
        <v>1</v>
      </c>
      <c r="M15" s="33" t="s">
        <v>34</v>
      </c>
      <c r="N15" s="33">
        <v>202409</v>
      </c>
      <c r="O15" s="34" t="s">
        <v>119</v>
      </c>
      <c r="P15" s="33" t="s">
        <v>120</v>
      </c>
      <c r="Q15" s="149" t="s">
        <v>121</v>
      </c>
      <c r="R15" s="34" t="str">
        <f t="shared" si="1"/>
        <v>810***********571</v>
      </c>
      <c r="S15" s="33">
        <v>1500</v>
      </c>
      <c r="T15" s="33"/>
      <c r="U15" s="33" t="s">
        <v>120</v>
      </c>
      <c r="V15" s="149" t="s">
        <v>122</v>
      </c>
      <c r="W15" s="34" t="str">
        <f t="shared" si="2"/>
        <v>431281********6821</v>
      </c>
      <c r="X15" s="33">
        <v>18075598213</v>
      </c>
      <c r="Y15" s="33" t="str">
        <f t="shared" si="3"/>
        <v>180*****213</v>
      </c>
      <c r="Z15" s="33"/>
    </row>
    <row r="16" ht="45" spans="1:26">
      <c r="A16" s="32" t="s">
        <v>123</v>
      </c>
      <c r="B16" s="33" t="s">
        <v>25</v>
      </c>
      <c r="C16" s="33" t="s">
        <v>26</v>
      </c>
      <c r="D16" s="33" t="s">
        <v>27</v>
      </c>
      <c r="E16" s="34" t="s">
        <v>124</v>
      </c>
      <c r="F16" s="33" t="s">
        <v>125</v>
      </c>
      <c r="G16" s="33" t="s">
        <v>30</v>
      </c>
      <c r="H16" s="149" t="s">
        <v>126</v>
      </c>
      <c r="I16" s="34" t="str">
        <f t="shared" si="0"/>
        <v>431281********0029</v>
      </c>
      <c r="J16" s="33" t="s">
        <v>659</v>
      </c>
      <c r="K16" s="34" t="s">
        <v>127</v>
      </c>
      <c r="L16" s="33">
        <v>1</v>
      </c>
      <c r="M16" s="33" t="s">
        <v>34</v>
      </c>
      <c r="N16" s="33">
        <v>202409</v>
      </c>
      <c r="O16" s="34" t="s">
        <v>128</v>
      </c>
      <c r="P16" s="33" t="s">
        <v>129</v>
      </c>
      <c r="Q16" s="34" t="s">
        <v>130</v>
      </c>
      <c r="R16" s="34" t="str">
        <f t="shared" si="1"/>
        <v>810***********723</v>
      </c>
      <c r="S16" s="33">
        <v>1500</v>
      </c>
      <c r="T16" s="33"/>
      <c r="U16" s="33" t="s">
        <v>131</v>
      </c>
      <c r="V16" s="149" t="s">
        <v>132</v>
      </c>
      <c r="W16" s="34" t="str">
        <f t="shared" si="2"/>
        <v>433002********1019</v>
      </c>
      <c r="X16" s="33">
        <v>13874498918</v>
      </c>
      <c r="Y16" s="33" t="str">
        <f t="shared" si="3"/>
        <v>138*****918</v>
      </c>
      <c r="Z16" s="33"/>
    </row>
    <row r="17" ht="45" spans="1:26">
      <c r="A17" s="32" t="s">
        <v>133</v>
      </c>
      <c r="B17" s="33" t="s">
        <v>25</v>
      </c>
      <c r="C17" s="33" t="s">
        <v>26</v>
      </c>
      <c r="D17" s="33" t="s">
        <v>27</v>
      </c>
      <c r="E17" s="34" t="s">
        <v>134</v>
      </c>
      <c r="F17" s="33" t="s">
        <v>135</v>
      </c>
      <c r="G17" s="33" t="s">
        <v>30</v>
      </c>
      <c r="H17" s="34" t="s">
        <v>136</v>
      </c>
      <c r="I17" s="34" t="str">
        <f t="shared" si="0"/>
        <v>431281********0021</v>
      </c>
      <c r="J17" s="33" t="s">
        <v>659</v>
      </c>
      <c r="K17" s="34" t="s">
        <v>137</v>
      </c>
      <c r="L17" s="33">
        <v>3</v>
      </c>
      <c r="M17" s="33" t="s">
        <v>34</v>
      </c>
      <c r="N17" s="33">
        <v>202209</v>
      </c>
      <c r="O17" s="34" t="s">
        <v>138</v>
      </c>
      <c r="P17" s="33" t="s">
        <v>139</v>
      </c>
      <c r="Q17" s="34" t="s">
        <v>140</v>
      </c>
      <c r="R17" s="34" t="str">
        <f t="shared" si="1"/>
        <v>810***********160</v>
      </c>
      <c r="S17" s="33">
        <v>1500</v>
      </c>
      <c r="T17" s="33"/>
      <c r="U17" s="33" t="s">
        <v>139</v>
      </c>
      <c r="V17" s="34" t="s">
        <v>141</v>
      </c>
      <c r="W17" s="34" t="str">
        <f t="shared" si="2"/>
        <v>433002********1023</v>
      </c>
      <c r="X17" s="33" t="s">
        <v>142</v>
      </c>
      <c r="Y17" s="33" t="str">
        <f t="shared" si="3"/>
        <v>187*****153</v>
      </c>
      <c r="Z17" s="33"/>
    </row>
    <row r="18" ht="54" customHeight="1" spans="1:26">
      <c r="A18" s="32" t="s">
        <v>143</v>
      </c>
      <c r="B18" s="33" t="s">
        <v>25</v>
      </c>
      <c r="C18" s="33" t="s">
        <v>26</v>
      </c>
      <c r="D18" s="33" t="s">
        <v>27</v>
      </c>
      <c r="E18" s="34" t="s">
        <v>144</v>
      </c>
      <c r="F18" s="33" t="s">
        <v>145</v>
      </c>
      <c r="G18" s="33" t="s">
        <v>30</v>
      </c>
      <c r="H18" s="34" t="s">
        <v>146</v>
      </c>
      <c r="I18" s="34" t="str">
        <f t="shared" si="0"/>
        <v>431281********0084</v>
      </c>
      <c r="J18" s="33" t="s">
        <v>659</v>
      </c>
      <c r="K18" s="34" t="s">
        <v>60</v>
      </c>
      <c r="L18" s="33">
        <v>3</v>
      </c>
      <c r="M18" s="33" t="s">
        <v>61</v>
      </c>
      <c r="N18" s="33">
        <v>202209</v>
      </c>
      <c r="O18" s="34" t="s">
        <v>147</v>
      </c>
      <c r="P18" s="33" t="s">
        <v>148</v>
      </c>
      <c r="Q18" s="34" t="s">
        <v>149</v>
      </c>
      <c r="R18" s="34" t="str">
        <f t="shared" si="1"/>
        <v>810***********847</v>
      </c>
      <c r="S18" s="33">
        <v>1500</v>
      </c>
      <c r="T18" s="33"/>
      <c r="U18" s="33" t="s">
        <v>148</v>
      </c>
      <c r="V18" s="149" t="s">
        <v>150</v>
      </c>
      <c r="W18" s="34" t="str">
        <f t="shared" si="2"/>
        <v>431281********7018</v>
      </c>
      <c r="X18" s="33" t="s">
        <v>151</v>
      </c>
      <c r="Y18" s="33" t="str">
        <f t="shared" si="3"/>
        <v>138*****546</v>
      </c>
      <c r="Z18" s="33"/>
    </row>
    <row r="19" ht="56" customHeight="1" spans="1:26">
      <c r="A19" s="32" t="s">
        <v>152</v>
      </c>
      <c r="B19" s="33" t="s">
        <v>25</v>
      </c>
      <c r="C19" s="33" t="s">
        <v>26</v>
      </c>
      <c r="D19" s="33" t="s">
        <v>27</v>
      </c>
      <c r="E19" s="34" t="s">
        <v>153</v>
      </c>
      <c r="F19" s="33" t="s">
        <v>154</v>
      </c>
      <c r="G19" s="33" t="s">
        <v>58</v>
      </c>
      <c r="H19" s="34" t="s">
        <v>155</v>
      </c>
      <c r="I19" s="34" t="str">
        <f t="shared" si="0"/>
        <v>431281********0012</v>
      </c>
      <c r="J19" s="33" t="s">
        <v>659</v>
      </c>
      <c r="K19" s="34" t="s">
        <v>60</v>
      </c>
      <c r="L19" s="33">
        <v>3</v>
      </c>
      <c r="M19" s="33" t="s">
        <v>61</v>
      </c>
      <c r="N19" s="33">
        <v>202209</v>
      </c>
      <c r="O19" s="34" t="s">
        <v>147</v>
      </c>
      <c r="P19" s="33" t="s">
        <v>156</v>
      </c>
      <c r="Q19" s="34" t="s">
        <v>157</v>
      </c>
      <c r="R19" s="34" t="str">
        <f t="shared" si="1"/>
        <v>810***********836</v>
      </c>
      <c r="S19" s="33">
        <v>1500</v>
      </c>
      <c r="T19" s="33"/>
      <c r="U19" s="33" t="s">
        <v>156</v>
      </c>
      <c r="V19" s="34" t="s">
        <v>158</v>
      </c>
      <c r="W19" s="34" t="str">
        <f t="shared" si="2"/>
        <v>433002********1016</v>
      </c>
      <c r="X19" s="33">
        <v>13762922827</v>
      </c>
      <c r="Y19" s="33" t="str">
        <f t="shared" si="3"/>
        <v>137*****827</v>
      </c>
      <c r="Z19" s="33"/>
    </row>
    <row r="20" ht="45" spans="1:26">
      <c r="A20" s="32" t="s">
        <v>159</v>
      </c>
      <c r="B20" s="33" t="s">
        <v>25</v>
      </c>
      <c r="C20" s="33" t="s">
        <v>26</v>
      </c>
      <c r="D20" s="33" t="s">
        <v>27</v>
      </c>
      <c r="E20" s="34" t="s">
        <v>124</v>
      </c>
      <c r="F20" s="33" t="s">
        <v>160</v>
      </c>
      <c r="G20" s="33" t="s">
        <v>58</v>
      </c>
      <c r="H20" s="34" t="s">
        <v>161</v>
      </c>
      <c r="I20" s="34" t="str">
        <f t="shared" si="0"/>
        <v>431281********011X</v>
      </c>
      <c r="J20" s="33" t="s">
        <v>659</v>
      </c>
      <c r="K20" s="34" t="s">
        <v>162</v>
      </c>
      <c r="L20" s="33" t="s">
        <v>163</v>
      </c>
      <c r="M20" s="33" t="s">
        <v>34</v>
      </c>
      <c r="N20" s="33">
        <v>202309</v>
      </c>
      <c r="O20" s="34" t="s">
        <v>111</v>
      </c>
      <c r="P20" s="33" t="s">
        <v>164</v>
      </c>
      <c r="Q20" s="34" t="s">
        <v>165</v>
      </c>
      <c r="R20" s="34" t="str">
        <f t="shared" si="1"/>
        <v>810***********712</v>
      </c>
      <c r="S20" s="33">
        <v>1500</v>
      </c>
      <c r="T20" s="33"/>
      <c r="U20" s="33" t="s">
        <v>164</v>
      </c>
      <c r="V20" s="34" t="s">
        <v>166</v>
      </c>
      <c r="W20" s="34" t="str">
        <f t="shared" si="2"/>
        <v>433002********1023</v>
      </c>
      <c r="X20" s="33" t="s">
        <v>167</v>
      </c>
      <c r="Y20" s="33" t="str">
        <f t="shared" si="3"/>
        <v>152*****623</v>
      </c>
      <c r="Z20" s="33"/>
    </row>
    <row r="21" ht="51" customHeight="1" spans="1:26">
      <c r="A21" s="32" t="s">
        <v>168</v>
      </c>
      <c r="B21" s="33" t="s">
        <v>25</v>
      </c>
      <c r="C21" s="33" t="s">
        <v>26</v>
      </c>
      <c r="D21" s="33" t="s">
        <v>27</v>
      </c>
      <c r="E21" s="34" t="s">
        <v>134</v>
      </c>
      <c r="F21" s="33" t="s">
        <v>169</v>
      </c>
      <c r="G21" s="33" t="s">
        <v>58</v>
      </c>
      <c r="H21" s="34" t="s">
        <v>170</v>
      </c>
      <c r="I21" s="34" t="str">
        <f t="shared" si="0"/>
        <v>431281********0073</v>
      </c>
      <c r="J21" s="33" t="s">
        <v>659</v>
      </c>
      <c r="K21" s="34" t="s">
        <v>60</v>
      </c>
      <c r="L21" s="33" t="s">
        <v>163</v>
      </c>
      <c r="M21" s="33" t="s">
        <v>61</v>
      </c>
      <c r="N21" s="33">
        <v>202309</v>
      </c>
      <c r="O21" s="34" t="s">
        <v>171</v>
      </c>
      <c r="P21" s="33" t="s">
        <v>139</v>
      </c>
      <c r="Q21" s="34" t="s">
        <v>140</v>
      </c>
      <c r="R21" s="34" t="str">
        <f t="shared" si="1"/>
        <v>810***********160</v>
      </c>
      <c r="S21" s="33">
        <v>1500</v>
      </c>
      <c r="T21" s="33"/>
      <c r="U21" s="33" t="s">
        <v>139</v>
      </c>
      <c r="V21" s="34" t="s">
        <v>141</v>
      </c>
      <c r="W21" s="34" t="str">
        <f t="shared" si="2"/>
        <v>433002********1023</v>
      </c>
      <c r="X21" s="33" t="s">
        <v>142</v>
      </c>
      <c r="Y21" s="33" t="str">
        <f t="shared" si="3"/>
        <v>187*****153</v>
      </c>
      <c r="Z21" s="33"/>
    </row>
    <row r="22" ht="45" spans="1:26">
      <c r="A22" s="32" t="s">
        <v>172</v>
      </c>
      <c r="B22" s="33" t="s">
        <v>25</v>
      </c>
      <c r="C22" s="33" t="s">
        <v>26</v>
      </c>
      <c r="D22" s="33" t="s">
        <v>173</v>
      </c>
      <c r="E22" s="34" t="s">
        <v>174</v>
      </c>
      <c r="F22" s="33" t="s">
        <v>175</v>
      </c>
      <c r="G22" s="33" t="s">
        <v>30</v>
      </c>
      <c r="H22" s="34" t="s">
        <v>176</v>
      </c>
      <c r="I22" s="34" t="str">
        <f t="shared" si="0"/>
        <v>431281********0086</v>
      </c>
      <c r="J22" s="33" t="s">
        <v>659</v>
      </c>
      <c r="K22" s="34" t="s">
        <v>177</v>
      </c>
      <c r="L22" s="33">
        <v>1</v>
      </c>
      <c r="M22" s="33" t="s">
        <v>34</v>
      </c>
      <c r="N22" s="33">
        <v>202409</v>
      </c>
      <c r="O22" s="34" t="s">
        <v>178</v>
      </c>
      <c r="P22" s="33" t="s">
        <v>179</v>
      </c>
      <c r="Q22" s="34" t="s">
        <v>180</v>
      </c>
      <c r="R22" s="34" t="str">
        <f t="shared" si="1"/>
        <v>810***********562</v>
      </c>
      <c r="S22" s="33">
        <v>1500</v>
      </c>
      <c r="T22" s="33"/>
      <c r="U22" s="33" t="s">
        <v>179</v>
      </c>
      <c r="V22" s="34" t="s">
        <v>181</v>
      </c>
      <c r="W22" s="34" t="str">
        <f t="shared" si="2"/>
        <v>433002********1016</v>
      </c>
      <c r="X22" s="33">
        <v>17375957580</v>
      </c>
      <c r="Y22" s="33" t="str">
        <f t="shared" si="3"/>
        <v>173*****580</v>
      </c>
      <c r="Z22" s="33"/>
    </row>
    <row r="23" ht="45" spans="1:26">
      <c r="A23" s="32" t="s">
        <v>183</v>
      </c>
      <c r="B23" s="33" t="s">
        <v>25</v>
      </c>
      <c r="C23" s="33" t="s">
        <v>26</v>
      </c>
      <c r="D23" s="33" t="s">
        <v>173</v>
      </c>
      <c r="E23" s="34" t="s">
        <v>184</v>
      </c>
      <c r="F23" s="33" t="s">
        <v>185</v>
      </c>
      <c r="G23" s="33" t="s">
        <v>30</v>
      </c>
      <c r="H23" s="34" t="s">
        <v>186</v>
      </c>
      <c r="I23" s="34" t="str">
        <f t="shared" si="0"/>
        <v>431281********0140</v>
      </c>
      <c r="J23" s="33" t="s">
        <v>659</v>
      </c>
      <c r="K23" s="34" t="s">
        <v>187</v>
      </c>
      <c r="L23" s="33">
        <v>1</v>
      </c>
      <c r="M23" s="33" t="s">
        <v>34</v>
      </c>
      <c r="N23" s="33">
        <v>202409</v>
      </c>
      <c r="O23" s="34" t="s">
        <v>62</v>
      </c>
      <c r="P23" s="33" t="s">
        <v>188</v>
      </c>
      <c r="Q23" s="34" t="s">
        <v>189</v>
      </c>
      <c r="R23" s="34" t="str">
        <f t="shared" si="1"/>
        <v>810***********739</v>
      </c>
      <c r="S23" s="33">
        <v>1500</v>
      </c>
      <c r="T23" s="33"/>
      <c r="U23" s="33" t="s">
        <v>188</v>
      </c>
      <c r="V23" s="34" t="s">
        <v>190</v>
      </c>
      <c r="W23" s="34" t="str">
        <f t="shared" si="2"/>
        <v>433002********1035</v>
      </c>
      <c r="X23" s="34" t="s">
        <v>191</v>
      </c>
      <c r="Y23" s="34" t="s">
        <v>807</v>
      </c>
      <c r="Z23" s="33"/>
    </row>
    <row r="24" ht="45" spans="1:26">
      <c r="A24" s="32" t="s">
        <v>192</v>
      </c>
      <c r="B24" s="33" t="s">
        <v>25</v>
      </c>
      <c r="C24" s="33" t="s">
        <v>26</v>
      </c>
      <c r="D24" s="33" t="s">
        <v>173</v>
      </c>
      <c r="E24" s="34" t="s">
        <v>193</v>
      </c>
      <c r="F24" s="33" t="s">
        <v>194</v>
      </c>
      <c r="G24" s="33" t="s">
        <v>58</v>
      </c>
      <c r="H24" s="34" t="s">
        <v>195</v>
      </c>
      <c r="I24" s="34" t="str">
        <f t="shared" si="0"/>
        <v>431281********5630</v>
      </c>
      <c r="J24" s="33" t="s">
        <v>659</v>
      </c>
      <c r="K24" s="34" t="s">
        <v>196</v>
      </c>
      <c r="L24" s="33">
        <v>3</v>
      </c>
      <c r="M24" s="33" t="s">
        <v>34</v>
      </c>
      <c r="N24" s="33">
        <v>202209</v>
      </c>
      <c r="O24" s="34" t="s">
        <v>197</v>
      </c>
      <c r="P24" s="33" t="s">
        <v>198</v>
      </c>
      <c r="Q24" s="34" t="s">
        <v>199</v>
      </c>
      <c r="R24" s="34" t="str">
        <f t="shared" si="1"/>
        <v>810***********952</v>
      </c>
      <c r="S24" s="33">
        <v>1500</v>
      </c>
      <c r="T24" s="33"/>
      <c r="U24" s="33" t="s">
        <v>198</v>
      </c>
      <c r="V24" s="34" t="s">
        <v>200</v>
      </c>
      <c r="W24" s="34" t="str">
        <f t="shared" si="2"/>
        <v>433002********1013</v>
      </c>
      <c r="X24" s="33">
        <v>18227193230</v>
      </c>
      <c r="Y24" s="33" t="str">
        <f t="shared" si="3"/>
        <v>182*****230</v>
      </c>
      <c r="Z24" s="33"/>
    </row>
    <row r="25" ht="45" spans="1:26">
      <c r="A25" s="32" t="s">
        <v>201</v>
      </c>
      <c r="B25" s="33" t="s">
        <v>25</v>
      </c>
      <c r="C25" s="33" t="s">
        <v>26</v>
      </c>
      <c r="D25" s="33" t="s">
        <v>173</v>
      </c>
      <c r="E25" s="34" t="s">
        <v>184</v>
      </c>
      <c r="F25" s="33" t="s">
        <v>202</v>
      </c>
      <c r="G25" s="33" t="s">
        <v>30</v>
      </c>
      <c r="H25" s="34" t="s">
        <v>203</v>
      </c>
      <c r="I25" s="34" t="str">
        <f t="shared" si="0"/>
        <v>431281********0125</v>
      </c>
      <c r="J25" s="33" t="s">
        <v>659</v>
      </c>
      <c r="K25" s="34" t="s">
        <v>204</v>
      </c>
      <c r="L25" s="33">
        <v>2</v>
      </c>
      <c r="M25" s="33" t="s">
        <v>34</v>
      </c>
      <c r="N25" s="33">
        <v>202309</v>
      </c>
      <c r="O25" s="34" t="s">
        <v>205</v>
      </c>
      <c r="P25" s="33" t="s">
        <v>206</v>
      </c>
      <c r="Q25" s="34" t="s">
        <v>207</v>
      </c>
      <c r="R25" s="34" t="str">
        <f t="shared" si="1"/>
        <v>810***********894</v>
      </c>
      <c r="S25" s="33">
        <v>1500</v>
      </c>
      <c r="T25" s="33"/>
      <c r="U25" s="33" t="s">
        <v>206</v>
      </c>
      <c r="V25" s="34" t="s">
        <v>208</v>
      </c>
      <c r="W25" s="34" t="str">
        <f t="shared" si="2"/>
        <v>433002********1016</v>
      </c>
      <c r="X25" s="33">
        <v>18166206896</v>
      </c>
      <c r="Y25" s="33" t="str">
        <f t="shared" si="3"/>
        <v>181*****896</v>
      </c>
      <c r="Z25" s="33"/>
    </row>
    <row r="26" ht="45" spans="1:26">
      <c r="A26" s="32" t="s">
        <v>209</v>
      </c>
      <c r="B26" s="33" t="s">
        <v>25</v>
      </c>
      <c r="C26" s="33" t="s">
        <v>26</v>
      </c>
      <c r="D26" s="33" t="s">
        <v>173</v>
      </c>
      <c r="E26" s="34" t="s">
        <v>174</v>
      </c>
      <c r="F26" s="33" t="s">
        <v>210</v>
      </c>
      <c r="G26" s="33" t="s">
        <v>58</v>
      </c>
      <c r="H26" s="34" t="s">
        <v>211</v>
      </c>
      <c r="I26" s="34" t="str">
        <f t="shared" si="0"/>
        <v>431281********0077</v>
      </c>
      <c r="J26" s="33" t="s">
        <v>659</v>
      </c>
      <c r="K26" s="34" t="s">
        <v>177</v>
      </c>
      <c r="L26" s="33">
        <v>2</v>
      </c>
      <c r="M26" s="33" t="s">
        <v>34</v>
      </c>
      <c r="N26" s="33">
        <v>202309</v>
      </c>
      <c r="O26" s="34" t="s">
        <v>212</v>
      </c>
      <c r="P26" s="33" t="s">
        <v>213</v>
      </c>
      <c r="Q26" s="34" t="s">
        <v>214</v>
      </c>
      <c r="R26" s="34" t="str">
        <f t="shared" si="1"/>
        <v>810***********607</v>
      </c>
      <c r="S26" s="33">
        <v>1500</v>
      </c>
      <c r="T26" s="33"/>
      <c r="U26" s="33" t="s">
        <v>213</v>
      </c>
      <c r="V26" s="34" t="s">
        <v>215</v>
      </c>
      <c r="W26" s="34" t="str">
        <f t="shared" si="2"/>
        <v>431281********7020</v>
      </c>
      <c r="X26" s="33">
        <v>15211561865</v>
      </c>
      <c r="Y26" s="33" t="str">
        <f t="shared" si="3"/>
        <v>152*****865</v>
      </c>
      <c r="Z26" s="33"/>
    </row>
    <row r="27" ht="45" spans="1:26">
      <c r="A27" s="32" t="s">
        <v>216</v>
      </c>
      <c r="B27" s="33" t="s">
        <v>25</v>
      </c>
      <c r="C27" s="33" t="s">
        <v>26</v>
      </c>
      <c r="D27" s="33" t="s">
        <v>173</v>
      </c>
      <c r="E27" s="34" t="s">
        <v>217</v>
      </c>
      <c r="F27" s="33" t="s">
        <v>218</v>
      </c>
      <c r="G27" s="33" t="s">
        <v>30</v>
      </c>
      <c r="H27" s="34" t="s">
        <v>219</v>
      </c>
      <c r="I27" s="34" t="str">
        <f t="shared" si="0"/>
        <v>431281********0206</v>
      </c>
      <c r="J27" s="33" t="s">
        <v>659</v>
      </c>
      <c r="K27" s="34" t="s">
        <v>103</v>
      </c>
      <c r="L27" s="33">
        <v>5</v>
      </c>
      <c r="M27" s="33" t="s">
        <v>34</v>
      </c>
      <c r="N27" s="33">
        <v>202009</v>
      </c>
      <c r="O27" s="34" t="s">
        <v>220</v>
      </c>
      <c r="P27" s="33" t="s">
        <v>221</v>
      </c>
      <c r="Q27" s="34" t="s">
        <v>222</v>
      </c>
      <c r="R27" s="34" t="str">
        <f t="shared" si="1"/>
        <v>810***********369</v>
      </c>
      <c r="S27" s="33">
        <v>1500</v>
      </c>
      <c r="T27" s="33"/>
      <c r="U27" s="33" t="s">
        <v>221</v>
      </c>
      <c r="V27" s="34" t="s">
        <v>223</v>
      </c>
      <c r="W27" s="34" t="str">
        <f t="shared" si="2"/>
        <v>433002********1013</v>
      </c>
      <c r="X27" s="33">
        <v>13802459300</v>
      </c>
      <c r="Y27" s="33" t="str">
        <f t="shared" si="3"/>
        <v>138*****300</v>
      </c>
      <c r="Z27" s="33" t="s">
        <v>224</v>
      </c>
    </row>
    <row r="28" ht="45" spans="1:26">
      <c r="A28" s="32" t="s">
        <v>225</v>
      </c>
      <c r="B28" s="33" t="s">
        <v>25</v>
      </c>
      <c r="C28" s="33" t="s">
        <v>26</v>
      </c>
      <c r="D28" s="33" t="s">
        <v>173</v>
      </c>
      <c r="E28" s="34" t="s">
        <v>184</v>
      </c>
      <c r="F28" s="33" t="s">
        <v>226</v>
      </c>
      <c r="G28" s="33" t="s">
        <v>30</v>
      </c>
      <c r="H28" s="34" t="s">
        <v>227</v>
      </c>
      <c r="I28" s="34" t="str">
        <f t="shared" si="0"/>
        <v>431281********0082</v>
      </c>
      <c r="J28" s="33" t="s">
        <v>659</v>
      </c>
      <c r="K28" s="34" t="s">
        <v>204</v>
      </c>
      <c r="L28" s="33">
        <v>3</v>
      </c>
      <c r="M28" s="33" t="s">
        <v>34</v>
      </c>
      <c r="N28" s="33">
        <v>202209</v>
      </c>
      <c r="O28" s="34" t="s">
        <v>228</v>
      </c>
      <c r="P28" s="33" t="s">
        <v>229</v>
      </c>
      <c r="Q28" s="34" t="s">
        <v>230</v>
      </c>
      <c r="R28" s="34" t="str">
        <f t="shared" si="1"/>
        <v>810***********682</v>
      </c>
      <c r="S28" s="33">
        <v>1500</v>
      </c>
      <c r="T28" s="33"/>
      <c r="U28" s="33" t="s">
        <v>229</v>
      </c>
      <c r="V28" s="34" t="s">
        <v>231</v>
      </c>
      <c r="W28" s="34" t="str">
        <f t="shared" si="2"/>
        <v>431281********701X</v>
      </c>
      <c r="X28" s="33">
        <v>19891914234</v>
      </c>
      <c r="Y28" s="33" t="str">
        <f t="shared" si="3"/>
        <v>198*****234</v>
      </c>
      <c r="Z28" s="33"/>
    </row>
    <row r="29" ht="45" spans="1:26">
      <c r="A29" s="32" t="s">
        <v>232</v>
      </c>
      <c r="B29" s="33" t="s">
        <v>25</v>
      </c>
      <c r="C29" s="33" t="s">
        <v>26</v>
      </c>
      <c r="D29" s="33" t="s">
        <v>173</v>
      </c>
      <c r="E29" s="34" t="s">
        <v>233</v>
      </c>
      <c r="F29" s="33" t="s">
        <v>234</v>
      </c>
      <c r="G29" s="33" t="s">
        <v>30</v>
      </c>
      <c r="H29" s="34" t="s">
        <v>235</v>
      </c>
      <c r="I29" s="34" t="str">
        <f t="shared" si="0"/>
        <v>431281********0041</v>
      </c>
      <c r="J29" s="33" t="s">
        <v>659</v>
      </c>
      <c r="K29" s="34" t="s">
        <v>236</v>
      </c>
      <c r="L29" s="33">
        <v>2</v>
      </c>
      <c r="M29" s="33" t="s">
        <v>34</v>
      </c>
      <c r="N29" s="33">
        <v>202309</v>
      </c>
      <c r="O29" s="34" t="s">
        <v>237</v>
      </c>
      <c r="P29" s="33" t="s">
        <v>238</v>
      </c>
      <c r="Q29" s="34" t="s">
        <v>239</v>
      </c>
      <c r="R29" s="34" t="str">
        <f t="shared" si="1"/>
        <v>810***********985</v>
      </c>
      <c r="S29" s="33">
        <v>1500</v>
      </c>
      <c r="T29" s="33"/>
      <c r="U29" s="33" t="s">
        <v>238</v>
      </c>
      <c r="V29" s="34" t="s">
        <v>240</v>
      </c>
      <c r="W29" s="34" t="str">
        <f t="shared" si="2"/>
        <v>433002********1022</v>
      </c>
      <c r="X29" s="33">
        <v>17774538070</v>
      </c>
      <c r="Y29" s="33" t="str">
        <f t="shared" si="3"/>
        <v>177*****070</v>
      </c>
      <c r="Z29" s="33"/>
    </row>
    <row r="30" ht="52" customHeight="1" spans="1:26">
      <c r="A30" s="32" t="s">
        <v>241</v>
      </c>
      <c r="B30" s="33" t="s">
        <v>25</v>
      </c>
      <c r="C30" s="33" t="s">
        <v>26</v>
      </c>
      <c r="D30" s="33" t="s">
        <v>173</v>
      </c>
      <c r="E30" s="34" t="s">
        <v>233</v>
      </c>
      <c r="F30" s="33" t="s">
        <v>242</v>
      </c>
      <c r="G30" s="33" t="s">
        <v>30</v>
      </c>
      <c r="H30" s="34" t="s">
        <v>243</v>
      </c>
      <c r="I30" s="34" t="str">
        <f t="shared" si="0"/>
        <v>431281********0106</v>
      </c>
      <c r="J30" s="33" t="s">
        <v>659</v>
      </c>
      <c r="K30" s="34" t="s">
        <v>60</v>
      </c>
      <c r="L30" s="33">
        <v>2</v>
      </c>
      <c r="M30" s="33" t="s">
        <v>61</v>
      </c>
      <c r="N30" s="33">
        <v>202309</v>
      </c>
      <c r="O30" s="34" t="s">
        <v>171</v>
      </c>
      <c r="P30" s="33" t="s">
        <v>238</v>
      </c>
      <c r="Q30" s="34" t="s">
        <v>239</v>
      </c>
      <c r="R30" s="34" t="str">
        <f t="shared" si="1"/>
        <v>810***********985</v>
      </c>
      <c r="S30" s="33">
        <v>1500</v>
      </c>
      <c r="T30" s="33"/>
      <c r="U30" s="33" t="s">
        <v>238</v>
      </c>
      <c r="V30" s="34" t="s">
        <v>240</v>
      </c>
      <c r="W30" s="34" t="str">
        <f t="shared" si="2"/>
        <v>433002********1022</v>
      </c>
      <c r="X30" s="33">
        <v>17774538070</v>
      </c>
      <c r="Y30" s="33" t="str">
        <f t="shared" si="3"/>
        <v>177*****070</v>
      </c>
      <c r="Z30" s="33"/>
    </row>
    <row r="31" ht="45" spans="1:26">
      <c r="A31" s="32" t="s">
        <v>244</v>
      </c>
      <c r="B31" s="33" t="s">
        <v>25</v>
      </c>
      <c r="C31" s="33" t="s">
        <v>26</v>
      </c>
      <c r="D31" s="33" t="s">
        <v>173</v>
      </c>
      <c r="E31" s="34" t="s">
        <v>184</v>
      </c>
      <c r="F31" s="33" t="s">
        <v>245</v>
      </c>
      <c r="G31" s="33" t="s">
        <v>30</v>
      </c>
      <c r="H31" s="34" t="s">
        <v>246</v>
      </c>
      <c r="I31" s="34" t="str">
        <f t="shared" si="0"/>
        <v>431281********0107</v>
      </c>
      <c r="J31" s="33" t="s">
        <v>659</v>
      </c>
      <c r="K31" s="34" t="s">
        <v>247</v>
      </c>
      <c r="L31" s="33">
        <v>2</v>
      </c>
      <c r="M31" s="33" t="s">
        <v>34</v>
      </c>
      <c r="N31" s="33">
        <v>202309</v>
      </c>
      <c r="O31" s="34" t="s">
        <v>104</v>
      </c>
      <c r="P31" s="33" t="s">
        <v>248</v>
      </c>
      <c r="Q31" s="34" t="s">
        <v>249</v>
      </c>
      <c r="R31" s="34" t="str">
        <f t="shared" si="1"/>
        <v>810***********751</v>
      </c>
      <c r="S31" s="33">
        <v>1500</v>
      </c>
      <c r="T31" s="33"/>
      <c r="U31" s="33" t="s">
        <v>248</v>
      </c>
      <c r="V31" s="34" t="s">
        <v>250</v>
      </c>
      <c r="W31" s="34" t="str">
        <f t="shared" si="2"/>
        <v>433002********1019</v>
      </c>
      <c r="X31" s="33">
        <v>18074543821</v>
      </c>
      <c r="Y31" s="33" t="str">
        <f t="shared" si="3"/>
        <v>180*****821</v>
      </c>
      <c r="Z31" s="33"/>
    </row>
    <row r="32" ht="45" spans="1:26">
      <c r="A32" s="32" t="s">
        <v>251</v>
      </c>
      <c r="B32" s="33" t="s">
        <v>25</v>
      </c>
      <c r="C32" s="33" t="s">
        <v>26</v>
      </c>
      <c r="D32" s="33" t="s">
        <v>173</v>
      </c>
      <c r="E32" s="34" t="s">
        <v>184</v>
      </c>
      <c r="F32" s="33" t="s">
        <v>252</v>
      </c>
      <c r="G32" s="33" t="s">
        <v>30</v>
      </c>
      <c r="H32" s="34" t="s">
        <v>253</v>
      </c>
      <c r="I32" s="34" t="str">
        <f t="shared" si="0"/>
        <v>431281********016X</v>
      </c>
      <c r="J32" s="33" t="s">
        <v>659</v>
      </c>
      <c r="K32" s="34" t="s">
        <v>204</v>
      </c>
      <c r="L32" s="33">
        <v>2</v>
      </c>
      <c r="M32" s="33" t="s">
        <v>34</v>
      </c>
      <c r="N32" s="33">
        <v>202309</v>
      </c>
      <c r="O32" s="34" t="s">
        <v>254</v>
      </c>
      <c r="P32" s="33" t="s">
        <v>255</v>
      </c>
      <c r="Q32" s="34" t="s">
        <v>256</v>
      </c>
      <c r="R32" s="34" t="str">
        <f t="shared" si="1"/>
        <v>810***********659</v>
      </c>
      <c r="S32" s="33">
        <v>1500</v>
      </c>
      <c r="T32" s="33"/>
      <c r="U32" s="33" t="s">
        <v>255</v>
      </c>
      <c r="V32" s="34" t="s">
        <v>257</v>
      </c>
      <c r="W32" s="34" t="str">
        <f t="shared" si="2"/>
        <v>433002********1018</v>
      </c>
      <c r="X32" s="33">
        <v>18974538779</v>
      </c>
      <c r="Y32" s="33" t="str">
        <f t="shared" si="3"/>
        <v>189*****779</v>
      </c>
      <c r="Z32" s="33"/>
    </row>
    <row r="33" ht="45" spans="1:26">
      <c r="A33" s="32" t="s">
        <v>258</v>
      </c>
      <c r="B33" s="33" t="s">
        <v>25</v>
      </c>
      <c r="C33" s="33" t="s">
        <v>26</v>
      </c>
      <c r="D33" s="33" t="s">
        <v>173</v>
      </c>
      <c r="E33" s="34" t="s">
        <v>259</v>
      </c>
      <c r="F33" s="33" t="s">
        <v>260</v>
      </c>
      <c r="G33" s="33" t="s">
        <v>30</v>
      </c>
      <c r="H33" s="34" t="s">
        <v>261</v>
      </c>
      <c r="I33" s="34" t="str">
        <f t="shared" si="0"/>
        <v>431281********0106</v>
      </c>
      <c r="J33" s="33" t="s">
        <v>659</v>
      </c>
      <c r="K33" s="34" t="s">
        <v>262</v>
      </c>
      <c r="L33" s="33">
        <v>2</v>
      </c>
      <c r="M33" s="33" t="s">
        <v>61</v>
      </c>
      <c r="N33" s="33">
        <v>202309</v>
      </c>
      <c r="O33" s="34" t="s">
        <v>263</v>
      </c>
      <c r="P33" s="33" t="s">
        <v>264</v>
      </c>
      <c r="Q33" s="34" t="s">
        <v>265</v>
      </c>
      <c r="R33" s="34" t="str">
        <f t="shared" si="1"/>
        <v>810***********340</v>
      </c>
      <c r="S33" s="33">
        <v>1500</v>
      </c>
      <c r="T33" s="33"/>
      <c r="U33" s="33" t="s">
        <v>264</v>
      </c>
      <c r="V33" s="34" t="s">
        <v>266</v>
      </c>
      <c r="W33" s="34" t="str">
        <f t="shared" si="2"/>
        <v>433002********3119</v>
      </c>
      <c r="X33" s="33">
        <v>15211561665</v>
      </c>
      <c r="Y33" s="33" t="str">
        <f t="shared" si="3"/>
        <v>152*****665</v>
      </c>
      <c r="Z33" s="33"/>
    </row>
    <row r="34" ht="45" spans="1:26">
      <c r="A34" s="32" t="s">
        <v>267</v>
      </c>
      <c r="B34" s="33" t="s">
        <v>25</v>
      </c>
      <c r="C34" s="33" t="s">
        <v>26</v>
      </c>
      <c r="D34" s="33" t="s">
        <v>173</v>
      </c>
      <c r="E34" s="34" t="s">
        <v>233</v>
      </c>
      <c r="F34" s="33" t="s">
        <v>268</v>
      </c>
      <c r="G34" s="33" t="s">
        <v>58</v>
      </c>
      <c r="H34" s="34" t="s">
        <v>269</v>
      </c>
      <c r="I34" s="34" t="str">
        <f t="shared" si="0"/>
        <v>431281********0058</v>
      </c>
      <c r="J34" s="33" t="s">
        <v>659</v>
      </c>
      <c r="K34" s="34" t="s">
        <v>270</v>
      </c>
      <c r="L34" s="33">
        <v>2</v>
      </c>
      <c r="M34" s="33" t="s">
        <v>34</v>
      </c>
      <c r="N34" s="33">
        <v>202309</v>
      </c>
      <c r="O34" s="34" t="s">
        <v>271</v>
      </c>
      <c r="P34" s="33" t="s">
        <v>272</v>
      </c>
      <c r="Q34" s="34" t="s">
        <v>273</v>
      </c>
      <c r="R34" s="34" t="str">
        <f t="shared" si="1"/>
        <v>810***********420</v>
      </c>
      <c r="S34" s="33">
        <v>1500</v>
      </c>
      <c r="T34" s="33"/>
      <c r="U34" s="33" t="s">
        <v>272</v>
      </c>
      <c r="V34" s="34" t="s">
        <v>274</v>
      </c>
      <c r="W34" s="34" t="str">
        <f t="shared" si="2"/>
        <v>433002********1015</v>
      </c>
      <c r="X34" s="33">
        <v>13974583002</v>
      </c>
      <c r="Y34" s="33" t="str">
        <f t="shared" si="3"/>
        <v>139*****002</v>
      </c>
      <c r="Z34" s="33"/>
    </row>
    <row r="35" ht="45" spans="1:26">
      <c r="A35" s="32" t="s">
        <v>275</v>
      </c>
      <c r="B35" s="33" t="s">
        <v>25</v>
      </c>
      <c r="C35" s="33" t="s">
        <v>26</v>
      </c>
      <c r="D35" s="33" t="s">
        <v>173</v>
      </c>
      <c r="E35" s="34" t="s">
        <v>233</v>
      </c>
      <c r="F35" s="33" t="s">
        <v>276</v>
      </c>
      <c r="G35" s="33" t="s">
        <v>30</v>
      </c>
      <c r="H35" s="34" t="s">
        <v>277</v>
      </c>
      <c r="I35" s="34" t="str">
        <f t="shared" si="0"/>
        <v>431281********0161</v>
      </c>
      <c r="J35" s="33" t="s">
        <v>659</v>
      </c>
      <c r="K35" s="34" t="s">
        <v>278</v>
      </c>
      <c r="L35" s="33">
        <v>2</v>
      </c>
      <c r="M35" s="33" t="s">
        <v>34</v>
      </c>
      <c r="N35" s="33">
        <v>202309</v>
      </c>
      <c r="O35" s="34" t="s">
        <v>279</v>
      </c>
      <c r="P35" s="33" t="s">
        <v>280</v>
      </c>
      <c r="Q35" s="34" t="s">
        <v>281</v>
      </c>
      <c r="R35" s="34" t="str">
        <f t="shared" si="1"/>
        <v>810***********963</v>
      </c>
      <c r="S35" s="33">
        <v>1500</v>
      </c>
      <c r="T35" s="33"/>
      <c r="U35" s="33" t="s">
        <v>280</v>
      </c>
      <c r="V35" s="34" t="s">
        <v>282</v>
      </c>
      <c r="W35" s="34" t="str">
        <f t="shared" si="2"/>
        <v>433002********3117</v>
      </c>
      <c r="X35" s="33">
        <v>14760700200</v>
      </c>
      <c r="Y35" s="33" t="str">
        <f t="shared" si="3"/>
        <v>147*****200</v>
      </c>
      <c r="Z35" s="33"/>
    </row>
    <row r="36" ht="45" spans="1:26">
      <c r="A36" s="32" t="s">
        <v>283</v>
      </c>
      <c r="B36" s="33" t="s">
        <v>25</v>
      </c>
      <c r="C36" s="33" t="s">
        <v>26</v>
      </c>
      <c r="D36" s="33" t="s">
        <v>173</v>
      </c>
      <c r="E36" s="34" t="s">
        <v>184</v>
      </c>
      <c r="F36" s="33" t="s">
        <v>284</v>
      </c>
      <c r="G36" s="33" t="s">
        <v>30</v>
      </c>
      <c r="H36" s="34" t="s">
        <v>285</v>
      </c>
      <c r="I36" s="34" t="str">
        <f t="shared" si="0"/>
        <v>431281********0026</v>
      </c>
      <c r="J36" s="33" t="s">
        <v>659</v>
      </c>
      <c r="K36" s="34" t="s">
        <v>286</v>
      </c>
      <c r="L36" s="33">
        <v>1</v>
      </c>
      <c r="M36" s="33" t="s">
        <v>61</v>
      </c>
      <c r="N36" s="33">
        <v>202409</v>
      </c>
      <c r="O36" s="34" t="s">
        <v>287</v>
      </c>
      <c r="P36" s="33" t="s">
        <v>229</v>
      </c>
      <c r="Q36" s="34" t="s">
        <v>230</v>
      </c>
      <c r="R36" s="34" t="str">
        <f t="shared" si="1"/>
        <v>810***********682</v>
      </c>
      <c r="S36" s="33">
        <v>1500</v>
      </c>
      <c r="T36" s="33"/>
      <c r="U36" s="33" t="s">
        <v>229</v>
      </c>
      <c r="V36" s="34" t="s">
        <v>231</v>
      </c>
      <c r="W36" s="34" t="str">
        <f t="shared" si="2"/>
        <v>431281********701X</v>
      </c>
      <c r="X36" s="33">
        <v>19891914234</v>
      </c>
      <c r="Y36" s="33" t="str">
        <f t="shared" si="3"/>
        <v>198*****234</v>
      </c>
      <c r="Z36" s="33"/>
    </row>
    <row r="37" ht="52" customHeight="1" spans="1:26">
      <c r="A37" s="32" t="s">
        <v>288</v>
      </c>
      <c r="B37" s="33" t="s">
        <v>25</v>
      </c>
      <c r="C37" s="33" t="s">
        <v>26</v>
      </c>
      <c r="D37" s="33" t="s">
        <v>173</v>
      </c>
      <c r="E37" s="34" t="s">
        <v>184</v>
      </c>
      <c r="F37" s="33" t="s">
        <v>289</v>
      </c>
      <c r="G37" s="33" t="s">
        <v>30</v>
      </c>
      <c r="H37" s="34" t="s">
        <v>290</v>
      </c>
      <c r="I37" s="34" t="str">
        <f t="shared" si="0"/>
        <v>431281********0086</v>
      </c>
      <c r="J37" s="33" t="s">
        <v>659</v>
      </c>
      <c r="K37" s="34" t="s">
        <v>60</v>
      </c>
      <c r="L37" s="33">
        <v>1</v>
      </c>
      <c r="M37" s="33" t="s">
        <v>61</v>
      </c>
      <c r="N37" s="33">
        <v>202409</v>
      </c>
      <c r="O37" s="34" t="s">
        <v>111</v>
      </c>
      <c r="P37" s="33" t="s">
        <v>206</v>
      </c>
      <c r="Q37" s="34" t="s">
        <v>207</v>
      </c>
      <c r="R37" s="34" t="str">
        <f t="shared" si="1"/>
        <v>810***********894</v>
      </c>
      <c r="S37" s="33">
        <v>1500</v>
      </c>
      <c r="T37" s="33"/>
      <c r="U37" s="33" t="s">
        <v>206</v>
      </c>
      <c r="V37" s="34" t="s">
        <v>208</v>
      </c>
      <c r="W37" s="34" t="str">
        <f t="shared" si="2"/>
        <v>433002********1016</v>
      </c>
      <c r="X37" s="33">
        <v>18166206896</v>
      </c>
      <c r="Y37" s="33" t="str">
        <f t="shared" si="3"/>
        <v>181*****896</v>
      </c>
      <c r="Z37" s="33"/>
    </row>
    <row r="38" ht="45" spans="1:26">
      <c r="A38" s="32" t="s">
        <v>291</v>
      </c>
      <c r="B38" s="33" t="s">
        <v>25</v>
      </c>
      <c r="C38" s="33" t="s">
        <v>26</v>
      </c>
      <c r="D38" s="33" t="s">
        <v>27</v>
      </c>
      <c r="E38" s="34" t="s">
        <v>292</v>
      </c>
      <c r="F38" s="33" t="s">
        <v>293</v>
      </c>
      <c r="G38" s="33" t="s">
        <v>58</v>
      </c>
      <c r="H38" s="149" t="s">
        <v>294</v>
      </c>
      <c r="I38" s="34" t="str">
        <f t="shared" si="0"/>
        <v>431281********0091</v>
      </c>
      <c r="J38" s="33" t="s">
        <v>659</v>
      </c>
      <c r="K38" s="34" t="s">
        <v>103</v>
      </c>
      <c r="L38" s="33">
        <v>2</v>
      </c>
      <c r="M38" s="33" t="s">
        <v>34</v>
      </c>
      <c r="N38" s="33">
        <v>202309</v>
      </c>
      <c r="O38" s="34" t="s">
        <v>295</v>
      </c>
      <c r="P38" s="33" t="s">
        <v>296</v>
      </c>
      <c r="Q38" s="34" t="s">
        <v>297</v>
      </c>
      <c r="R38" s="34" t="str">
        <f t="shared" si="1"/>
        <v>810***********018</v>
      </c>
      <c r="S38" s="33">
        <v>1500</v>
      </c>
      <c r="T38" s="33"/>
      <c r="U38" s="33" t="s">
        <v>296</v>
      </c>
      <c r="V38" s="149" t="s">
        <v>298</v>
      </c>
      <c r="W38" s="34" t="str">
        <f t="shared" si="2"/>
        <v>433002********3118</v>
      </c>
      <c r="X38" s="33" t="s">
        <v>299</v>
      </c>
      <c r="Y38" s="33" t="str">
        <f t="shared" si="3"/>
        <v>185*****310</v>
      </c>
      <c r="Z38" s="33"/>
    </row>
    <row r="39" ht="52" customHeight="1" spans="1:26">
      <c r="A39" s="32" t="s">
        <v>300</v>
      </c>
      <c r="B39" s="33" t="s">
        <v>25</v>
      </c>
      <c r="C39" s="33" t="s">
        <v>26</v>
      </c>
      <c r="D39" s="33" t="s">
        <v>27</v>
      </c>
      <c r="E39" s="34" t="s">
        <v>301</v>
      </c>
      <c r="F39" s="33" t="s">
        <v>302</v>
      </c>
      <c r="G39" s="33" t="s">
        <v>30</v>
      </c>
      <c r="H39" s="149" t="s">
        <v>303</v>
      </c>
      <c r="I39" s="34" t="str">
        <f t="shared" si="0"/>
        <v>431281********0084</v>
      </c>
      <c r="J39" s="33" t="s">
        <v>659</v>
      </c>
      <c r="K39" s="34" t="s">
        <v>60</v>
      </c>
      <c r="L39" s="33">
        <v>3</v>
      </c>
      <c r="M39" s="33" t="s">
        <v>61</v>
      </c>
      <c r="N39" s="33">
        <v>202209</v>
      </c>
      <c r="O39" s="34" t="s">
        <v>171</v>
      </c>
      <c r="P39" s="33" t="s">
        <v>304</v>
      </c>
      <c r="Q39" s="34" t="s">
        <v>305</v>
      </c>
      <c r="R39" s="34" t="str">
        <f t="shared" si="1"/>
        <v>810***********143</v>
      </c>
      <c r="S39" s="33">
        <v>1500</v>
      </c>
      <c r="T39" s="33"/>
      <c r="U39" s="33" t="s">
        <v>304</v>
      </c>
      <c r="V39" s="149" t="s">
        <v>306</v>
      </c>
      <c r="W39" s="34" t="str">
        <f t="shared" si="2"/>
        <v>433002********1016</v>
      </c>
      <c r="X39" s="33">
        <v>15274515212</v>
      </c>
      <c r="Y39" s="33" t="str">
        <f t="shared" si="3"/>
        <v>152*****212</v>
      </c>
      <c r="Z39" s="33"/>
    </row>
    <row r="40" ht="45" spans="1:26">
      <c r="A40" s="32" t="s">
        <v>307</v>
      </c>
      <c r="B40" s="33" t="s">
        <v>25</v>
      </c>
      <c r="C40" s="33" t="s">
        <v>26</v>
      </c>
      <c r="D40" s="33" t="s">
        <v>27</v>
      </c>
      <c r="E40" s="34" t="s">
        <v>301</v>
      </c>
      <c r="F40" s="33" t="s">
        <v>308</v>
      </c>
      <c r="G40" s="33" t="s">
        <v>30</v>
      </c>
      <c r="H40" s="149" t="s">
        <v>309</v>
      </c>
      <c r="I40" s="34" t="str">
        <f t="shared" si="0"/>
        <v>431281********0063</v>
      </c>
      <c r="J40" s="33" t="s">
        <v>659</v>
      </c>
      <c r="K40" s="34" t="s">
        <v>310</v>
      </c>
      <c r="L40" s="33">
        <v>3</v>
      </c>
      <c r="M40" s="33" t="s">
        <v>34</v>
      </c>
      <c r="N40" s="33">
        <v>202209</v>
      </c>
      <c r="O40" s="34" t="s">
        <v>220</v>
      </c>
      <c r="P40" s="33" t="s">
        <v>311</v>
      </c>
      <c r="Q40" s="149" t="s">
        <v>312</v>
      </c>
      <c r="R40" s="34" t="str">
        <f t="shared" si="1"/>
        <v>810***********198</v>
      </c>
      <c r="S40" s="33">
        <v>1500</v>
      </c>
      <c r="T40" s="33"/>
      <c r="U40" s="33" t="s">
        <v>311</v>
      </c>
      <c r="V40" s="149" t="s">
        <v>313</v>
      </c>
      <c r="W40" s="34" t="str">
        <f t="shared" si="2"/>
        <v>431281********7014</v>
      </c>
      <c r="X40" s="33">
        <v>13874469466</v>
      </c>
      <c r="Y40" s="33" t="str">
        <f t="shared" si="3"/>
        <v>138*****466</v>
      </c>
      <c r="Z40" s="33"/>
    </row>
    <row r="41" ht="45" spans="1:26">
      <c r="A41" s="32" t="s">
        <v>314</v>
      </c>
      <c r="B41" s="33" t="s">
        <v>25</v>
      </c>
      <c r="C41" s="33" t="s">
        <v>26</v>
      </c>
      <c r="D41" s="33" t="s">
        <v>27</v>
      </c>
      <c r="E41" s="34" t="s">
        <v>315</v>
      </c>
      <c r="F41" s="33" t="s">
        <v>316</v>
      </c>
      <c r="G41" s="33" t="s">
        <v>30</v>
      </c>
      <c r="H41" s="34" t="s">
        <v>808</v>
      </c>
      <c r="I41" s="149" t="s">
        <v>809</v>
      </c>
      <c r="J41" s="33" t="s">
        <v>659</v>
      </c>
      <c r="K41" s="34" t="s">
        <v>318</v>
      </c>
      <c r="L41" s="33" t="s">
        <v>319</v>
      </c>
      <c r="M41" s="33" t="s">
        <v>61</v>
      </c>
      <c r="N41" s="33">
        <v>202409</v>
      </c>
      <c r="O41" s="34" t="s">
        <v>320</v>
      </c>
      <c r="P41" s="33" t="s">
        <v>321</v>
      </c>
      <c r="Q41" s="34" t="s">
        <v>322</v>
      </c>
      <c r="R41" s="34" t="str">
        <f t="shared" si="1"/>
        <v>810***********571</v>
      </c>
      <c r="S41" s="33">
        <v>1500</v>
      </c>
      <c r="T41" s="33"/>
      <c r="U41" s="33" t="s">
        <v>321</v>
      </c>
      <c r="V41" s="149" t="s">
        <v>323</v>
      </c>
      <c r="W41" s="34" t="str">
        <f t="shared" si="2"/>
        <v>433002********0812</v>
      </c>
      <c r="X41" s="33" t="s">
        <v>324</v>
      </c>
      <c r="Y41" s="33" t="str">
        <f t="shared" si="3"/>
        <v>139*****540</v>
      </c>
      <c r="Z41" s="33"/>
    </row>
    <row r="42" ht="45" spans="1:26">
      <c r="A42" s="32" t="s">
        <v>325</v>
      </c>
      <c r="B42" s="33" t="s">
        <v>25</v>
      </c>
      <c r="C42" s="33" t="s">
        <v>26</v>
      </c>
      <c r="D42" s="33" t="s">
        <v>27</v>
      </c>
      <c r="E42" s="34" t="s">
        <v>326</v>
      </c>
      <c r="F42" s="33" t="s">
        <v>327</v>
      </c>
      <c r="G42" s="33" t="s">
        <v>58</v>
      </c>
      <c r="H42" s="34" t="s">
        <v>328</v>
      </c>
      <c r="I42" s="34" t="str">
        <f t="shared" ref="I42:I58" si="4">REPLACE(H42,7,8,"********")</f>
        <v>431281********003X</v>
      </c>
      <c r="J42" s="33" t="s">
        <v>659</v>
      </c>
      <c r="K42" s="34" t="s">
        <v>329</v>
      </c>
      <c r="L42" s="33">
        <v>1</v>
      </c>
      <c r="M42" s="33" t="s">
        <v>330</v>
      </c>
      <c r="N42" s="33">
        <v>202409</v>
      </c>
      <c r="O42" s="34" t="s">
        <v>331</v>
      </c>
      <c r="P42" s="33" t="s">
        <v>332</v>
      </c>
      <c r="Q42" s="149" t="s">
        <v>333</v>
      </c>
      <c r="R42" s="34" t="str">
        <f t="shared" si="1"/>
        <v>810***********354</v>
      </c>
      <c r="S42" s="33">
        <v>1500</v>
      </c>
      <c r="T42" s="33"/>
      <c r="U42" s="33" t="s">
        <v>332</v>
      </c>
      <c r="V42" s="149" t="s">
        <v>334</v>
      </c>
      <c r="W42" s="34" t="str">
        <f t="shared" si="2"/>
        <v>433002********1019</v>
      </c>
      <c r="X42" s="33">
        <v>14760700182</v>
      </c>
      <c r="Y42" s="33" t="str">
        <f t="shared" si="3"/>
        <v>147*****182</v>
      </c>
      <c r="Z42" s="33"/>
    </row>
    <row r="43" ht="45" spans="1:26">
      <c r="A43" s="32" t="s">
        <v>335</v>
      </c>
      <c r="B43" s="33" t="s">
        <v>25</v>
      </c>
      <c r="C43" s="33" t="s">
        <v>26</v>
      </c>
      <c r="D43" s="33" t="s">
        <v>27</v>
      </c>
      <c r="E43" s="34" t="s">
        <v>336</v>
      </c>
      <c r="F43" s="33" t="s">
        <v>337</v>
      </c>
      <c r="G43" s="33" t="s">
        <v>58</v>
      </c>
      <c r="H43" s="149" t="s">
        <v>338</v>
      </c>
      <c r="I43" s="34" t="str">
        <f t="shared" si="4"/>
        <v>431281********0136</v>
      </c>
      <c r="J43" s="33" t="s">
        <v>659</v>
      </c>
      <c r="K43" s="34" t="s">
        <v>339</v>
      </c>
      <c r="L43" s="33">
        <v>2</v>
      </c>
      <c r="M43" s="33" t="s">
        <v>34</v>
      </c>
      <c r="N43" s="33">
        <v>202309</v>
      </c>
      <c r="O43" s="34" t="s">
        <v>340</v>
      </c>
      <c r="P43" s="33" t="s">
        <v>341</v>
      </c>
      <c r="Q43" s="149" t="s">
        <v>342</v>
      </c>
      <c r="R43" s="34" t="str">
        <f t="shared" si="1"/>
        <v>810***********956</v>
      </c>
      <c r="S43" s="33">
        <v>1500</v>
      </c>
      <c r="T43" s="33"/>
      <c r="U43" s="33" t="s">
        <v>341</v>
      </c>
      <c r="V43" s="149" t="s">
        <v>343</v>
      </c>
      <c r="W43" s="34" t="str">
        <f t="shared" si="2"/>
        <v>433002********0819</v>
      </c>
      <c r="X43" s="33">
        <v>13034855626</v>
      </c>
      <c r="Y43" s="33" t="str">
        <f t="shared" si="3"/>
        <v>130*****626</v>
      </c>
      <c r="Z43" s="33"/>
    </row>
    <row r="44" ht="45" spans="1:26">
      <c r="A44" s="32" t="s">
        <v>344</v>
      </c>
      <c r="B44" s="33" t="s">
        <v>25</v>
      </c>
      <c r="C44" s="33" t="s">
        <v>26</v>
      </c>
      <c r="D44" s="33" t="s">
        <v>27</v>
      </c>
      <c r="E44" s="34" t="s">
        <v>345</v>
      </c>
      <c r="F44" s="33" t="s">
        <v>346</v>
      </c>
      <c r="G44" s="33" t="s">
        <v>58</v>
      </c>
      <c r="H44" s="34" t="s">
        <v>347</v>
      </c>
      <c r="I44" s="34" t="str">
        <f t="shared" si="4"/>
        <v>431281********125X</v>
      </c>
      <c r="J44" s="33" t="s">
        <v>659</v>
      </c>
      <c r="K44" s="34" t="s">
        <v>348</v>
      </c>
      <c r="L44" s="33">
        <v>3</v>
      </c>
      <c r="M44" s="33" t="s">
        <v>34</v>
      </c>
      <c r="N44" s="33">
        <v>202209</v>
      </c>
      <c r="O44" s="34" t="s">
        <v>349</v>
      </c>
      <c r="P44" s="33" t="s">
        <v>350</v>
      </c>
      <c r="Q44" s="149" t="s">
        <v>351</v>
      </c>
      <c r="R44" s="34" t="str">
        <f t="shared" si="1"/>
        <v>810***********249</v>
      </c>
      <c r="S44" s="33">
        <v>1500</v>
      </c>
      <c r="T44" s="33"/>
      <c r="U44" s="33" t="s">
        <v>350</v>
      </c>
      <c r="V44" s="149" t="s">
        <v>352</v>
      </c>
      <c r="W44" s="34" t="str">
        <f t="shared" si="2"/>
        <v>433002********2817</v>
      </c>
      <c r="X44" s="33">
        <v>18390358135</v>
      </c>
      <c r="Y44" s="33" t="str">
        <f t="shared" si="3"/>
        <v>183*****135</v>
      </c>
      <c r="Z44" s="33"/>
    </row>
    <row r="45" ht="51" customHeight="1" spans="1:26">
      <c r="A45" s="32" t="s">
        <v>353</v>
      </c>
      <c r="B45" s="33" t="s">
        <v>25</v>
      </c>
      <c r="C45" s="33" t="s">
        <v>26</v>
      </c>
      <c r="D45" s="33" t="s">
        <v>27</v>
      </c>
      <c r="E45" s="34" t="s">
        <v>354</v>
      </c>
      <c r="F45" s="33" t="s">
        <v>355</v>
      </c>
      <c r="G45" s="33" t="s">
        <v>58</v>
      </c>
      <c r="H45" s="149" t="s">
        <v>356</v>
      </c>
      <c r="I45" s="34" t="str">
        <f t="shared" si="4"/>
        <v>431281********0158</v>
      </c>
      <c r="J45" s="33" t="s">
        <v>659</v>
      </c>
      <c r="K45" s="34" t="s">
        <v>60</v>
      </c>
      <c r="L45" s="33">
        <v>3</v>
      </c>
      <c r="M45" s="33" t="s">
        <v>61</v>
      </c>
      <c r="N45" s="33">
        <v>202209</v>
      </c>
      <c r="O45" s="34" t="s">
        <v>62</v>
      </c>
      <c r="P45" s="33" t="s">
        <v>357</v>
      </c>
      <c r="Q45" s="149" t="s">
        <v>358</v>
      </c>
      <c r="R45" s="34" t="str">
        <f t="shared" si="1"/>
        <v>810***********261</v>
      </c>
      <c r="S45" s="33">
        <v>1500</v>
      </c>
      <c r="T45" s="33"/>
      <c r="U45" s="33" t="s">
        <v>357</v>
      </c>
      <c r="V45" s="149" t="s">
        <v>359</v>
      </c>
      <c r="W45" s="34" t="str">
        <f t="shared" si="2"/>
        <v>433002********2918</v>
      </c>
      <c r="X45" s="33">
        <v>15274515883</v>
      </c>
      <c r="Y45" s="33" t="str">
        <f t="shared" si="3"/>
        <v>152*****883</v>
      </c>
      <c r="Z45" s="33"/>
    </row>
    <row r="46" ht="45" spans="1:26">
      <c r="A46" s="32" t="s">
        <v>360</v>
      </c>
      <c r="B46" s="33" t="s">
        <v>25</v>
      </c>
      <c r="C46" s="33" t="s">
        <v>26</v>
      </c>
      <c r="D46" s="33" t="s">
        <v>27</v>
      </c>
      <c r="E46" s="34" t="s">
        <v>354</v>
      </c>
      <c r="F46" s="33" t="s">
        <v>361</v>
      </c>
      <c r="G46" s="33" t="s">
        <v>30</v>
      </c>
      <c r="H46" s="149" t="s">
        <v>362</v>
      </c>
      <c r="I46" s="34" t="str">
        <f t="shared" si="4"/>
        <v>431281********0085</v>
      </c>
      <c r="J46" s="33" t="s">
        <v>659</v>
      </c>
      <c r="K46" s="34" t="s">
        <v>363</v>
      </c>
      <c r="L46" s="33">
        <v>3</v>
      </c>
      <c r="M46" s="33" t="s">
        <v>34</v>
      </c>
      <c r="N46" s="33">
        <v>202209</v>
      </c>
      <c r="O46" s="34" t="s">
        <v>364</v>
      </c>
      <c r="P46" s="33" t="s">
        <v>365</v>
      </c>
      <c r="Q46" s="149" t="s">
        <v>366</v>
      </c>
      <c r="R46" s="34" t="str">
        <f t="shared" si="1"/>
        <v>810***********309</v>
      </c>
      <c r="S46" s="33">
        <v>1500</v>
      </c>
      <c r="T46" s="33"/>
      <c r="U46" s="33" t="s">
        <v>365</v>
      </c>
      <c r="V46" s="34" t="s">
        <v>367</v>
      </c>
      <c r="W46" s="34" t="str">
        <f t="shared" si="2"/>
        <v>'43300********80812</v>
      </c>
      <c r="X46" s="33" t="s">
        <v>368</v>
      </c>
      <c r="Y46" s="33" t="str">
        <f t="shared" si="3"/>
        <v>177*****980</v>
      </c>
      <c r="Z46" s="33"/>
    </row>
    <row r="47" ht="51" customHeight="1" spans="1:26">
      <c r="A47" s="32" t="s">
        <v>369</v>
      </c>
      <c r="B47" s="33" t="s">
        <v>25</v>
      </c>
      <c r="C47" s="33" t="s">
        <v>26</v>
      </c>
      <c r="D47" s="33" t="s">
        <v>27</v>
      </c>
      <c r="E47" s="34" t="s">
        <v>354</v>
      </c>
      <c r="F47" s="33" t="s">
        <v>370</v>
      </c>
      <c r="G47" s="33" t="s">
        <v>58</v>
      </c>
      <c r="H47" s="34" t="s">
        <v>371</v>
      </c>
      <c r="I47" s="34" t="str">
        <f t="shared" si="4"/>
        <v>431281********0090</v>
      </c>
      <c r="J47" s="33" t="s">
        <v>659</v>
      </c>
      <c r="K47" s="34" t="s">
        <v>60</v>
      </c>
      <c r="L47" s="33">
        <v>3</v>
      </c>
      <c r="M47" s="33" t="s">
        <v>61</v>
      </c>
      <c r="N47" s="33">
        <v>202209</v>
      </c>
      <c r="O47" s="34" t="s">
        <v>70</v>
      </c>
      <c r="P47" s="33" t="s">
        <v>372</v>
      </c>
      <c r="Q47" s="34" t="s">
        <v>373</v>
      </c>
      <c r="R47" s="34" t="str">
        <f t="shared" si="1"/>
        <v>810***********774</v>
      </c>
      <c r="S47" s="33">
        <v>1500</v>
      </c>
      <c r="T47" s="33"/>
      <c r="U47" s="33" t="s">
        <v>372</v>
      </c>
      <c r="V47" s="34" t="s">
        <v>374</v>
      </c>
      <c r="W47" s="34" t="str">
        <f t="shared" si="2"/>
        <v>433002********0819</v>
      </c>
      <c r="X47" s="33">
        <v>18390327796</v>
      </c>
      <c r="Y47" s="33" t="str">
        <f t="shared" si="3"/>
        <v>183*****796</v>
      </c>
      <c r="Z47" s="33"/>
    </row>
    <row r="48" ht="51" customHeight="1" spans="1:26">
      <c r="A48" s="32" t="s">
        <v>375</v>
      </c>
      <c r="B48" s="33" t="s">
        <v>25</v>
      </c>
      <c r="C48" s="33" t="s">
        <v>26</v>
      </c>
      <c r="D48" s="33" t="s">
        <v>27</v>
      </c>
      <c r="E48" s="34" t="s">
        <v>354</v>
      </c>
      <c r="F48" s="33" t="s">
        <v>376</v>
      </c>
      <c r="G48" s="33" t="s">
        <v>58</v>
      </c>
      <c r="H48" s="149" t="s">
        <v>377</v>
      </c>
      <c r="I48" s="34" t="str">
        <f t="shared" si="4"/>
        <v>431281********0037</v>
      </c>
      <c r="J48" s="33" t="s">
        <v>659</v>
      </c>
      <c r="K48" s="34" t="s">
        <v>60</v>
      </c>
      <c r="L48" s="33">
        <v>2</v>
      </c>
      <c r="M48" s="33" t="s">
        <v>61</v>
      </c>
      <c r="N48" s="33">
        <v>202309</v>
      </c>
      <c r="O48" s="34" t="s">
        <v>171</v>
      </c>
      <c r="P48" s="33" t="s">
        <v>378</v>
      </c>
      <c r="Q48" s="149" t="s">
        <v>379</v>
      </c>
      <c r="R48" s="34" t="str">
        <f t="shared" si="1"/>
        <v>810***********274</v>
      </c>
      <c r="S48" s="33">
        <v>1500</v>
      </c>
      <c r="T48" s="33"/>
      <c r="U48" s="33" t="s">
        <v>378</v>
      </c>
      <c r="V48" s="149" t="s">
        <v>380</v>
      </c>
      <c r="W48" s="34" t="str">
        <f t="shared" si="2"/>
        <v>433002********0812</v>
      </c>
      <c r="X48" s="33">
        <v>13762922709</v>
      </c>
      <c r="Y48" s="33" t="str">
        <f t="shared" si="3"/>
        <v>137*****709</v>
      </c>
      <c r="Z48" s="33"/>
    </row>
    <row r="49" ht="45" spans="1:26">
      <c r="A49" s="32" t="s">
        <v>381</v>
      </c>
      <c r="B49" s="33" t="s">
        <v>25</v>
      </c>
      <c r="C49" s="33" t="s">
        <v>26</v>
      </c>
      <c r="D49" s="33" t="s">
        <v>27</v>
      </c>
      <c r="E49" s="34" t="s">
        <v>326</v>
      </c>
      <c r="F49" s="33" t="s">
        <v>382</v>
      </c>
      <c r="G49" s="33" t="s">
        <v>30</v>
      </c>
      <c r="H49" s="149" t="s">
        <v>383</v>
      </c>
      <c r="I49" s="34" t="str">
        <f t="shared" si="4"/>
        <v>431281********0089</v>
      </c>
      <c r="J49" s="33" t="s">
        <v>659</v>
      </c>
      <c r="K49" s="34" t="s">
        <v>384</v>
      </c>
      <c r="L49" s="33">
        <v>2</v>
      </c>
      <c r="M49" s="33" t="s">
        <v>34</v>
      </c>
      <c r="N49" s="33">
        <v>202309</v>
      </c>
      <c r="O49" s="34" t="s">
        <v>385</v>
      </c>
      <c r="P49" s="33" t="s">
        <v>386</v>
      </c>
      <c r="Q49" s="149" t="s">
        <v>387</v>
      </c>
      <c r="R49" s="34" t="str">
        <f t="shared" si="1"/>
        <v>810***********306</v>
      </c>
      <c r="S49" s="33">
        <v>1500</v>
      </c>
      <c r="T49" s="33"/>
      <c r="U49" s="33" t="s">
        <v>386</v>
      </c>
      <c r="V49" s="149" t="s">
        <v>388</v>
      </c>
      <c r="W49" s="34" t="str">
        <f t="shared" si="2"/>
        <v>433002********3110</v>
      </c>
      <c r="X49" s="33">
        <v>13272284556</v>
      </c>
      <c r="Y49" s="33" t="str">
        <f t="shared" si="3"/>
        <v>132*****556</v>
      </c>
      <c r="Z49" s="33"/>
    </row>
    <row r="50" ht="45" spans="1:26">
      <c r="A50" s="32" t="s">
        <v>389</v>
      </c>
      <c r="B50" s="33" t="s">
        <v>25</v>
      </c>
      <c r="C50" s="33" t="s">
        <v>26</v>
      </c>
      <c r="D50" s="33" t="s">
        <v>27</v>
      </c>
      <c r="E50" s="34" t="s">
        <v>336</v>
      </c>
      <c r="F50" s="33" t="s">
        <v>390</v>
      </c>
      <c r="G50" s="33" t="s">
        <v>30</v>
      </c>
      <c r="H50" s="149" t="s">
        <v>391</v>
      </c>
      <c r="I50" s="34" t="str">
        <f t="shared" si="4"/>
        <v>431281********0068</v>
      </c>
      <c r="J50" s="33" t="s">
        <v>659</v>
      </c>
      <c r="K50" s="34" t="s">
        <v>392</v>
      </c>
      <c r="L50" s="33">
        <v>1</v>
      </c>
      <c r="M50" s="33" t="s">
        <v>34</v>
      </c>
      <c r="N50" s="33">
        <v>202410</v>
      </c>
      <c r="O50" s="34" t="s">
        <v>393</v>
      </c>
      <c r="P50" s="33" t="s">
        <v>394</v>
      </c>
      <c r="Q50" s="149" t="s">
        <v>395</v>
      </c>
      <c r="R50" s="34" t="str">
        <f t="shared" si="1"/>
        <v>810***********107</v>
      </c>
      <c r="S50" s="33">
        <v>1500</v>
      </c>
      <c r="T50" s="33"/>
      <c r="U50" s="33" t="s">
        <v>394</v>
      </c>
      <c r="V50" s="149" t="s">
        <v>396</v>
      </c>
      <c r="W50" s="34" t="str">
        <f t="shared" si="2"/>
        <v>433002********0858</v>
      </c>
      <c r="X50" s="33">
        <v>13789282903</v>
      </c>
      <c r="Y50" s="33" t="str">
        <f t="shared" si="3"/>
        <v>137*****903</v>
      </c>
      <c r="Z50" s="33"/>
    </row>
    <row r="51" ht="51" customHeight="1" spans="1:26">
      <c r="A51" s="32" t="s">
        <v>397</v>
      </c>
      <c r="B51" s="33" t="s">
        <v>25</v>
      </c>
      <c r="C51" s="33" t="s">
        <v>26</v>
      </c>
      <c r="D51" s="33" t="s">
        <v>27</v>
      </c>
      <c r="E51" s="34" t="s">
        <v>670</v>
      </c>
      <c r="F51" s="33" t="s">
        <v>671</v>
      </c>
      <c r="G51" s="33" t="s">
        <v>30</v>
      </c>
      <c r="H51" s="149" t="s">
        <v>672</v>
      </c>
      <c r="I51" s="34" t="str">
        <f t="shared" si="4"/>
        <v>431281********0048</v>
      </c>
      <c r="J51" s="33" t="s">
        <v>659</v>
      </c>
      <c r="K51" s="34" t="s">
        <v>60</v>
      </c>
      <c r="L51" s="33">
        <v>1</v>
      </c>
      <c r="M51" s="33" t="s">
        <v>61</v>
      </c>
      <c r="N51" s="33">
        <v>202409</v>
      </c>
      <c r="O51" s="34" t="s">
        <v>111</v>
      </c>
      <c r="P51" s="33" t="s">
        <v>673</v>
      </c>
      <c r="Q51" s="149" t="s">
        <v>674</v>
      </c>
      <c r="R51" s="34" t="str">
        <f t="shared" si="1"/>
        <v>810***********513</v>
      </c>
      <c r="S51" s="33">
        <v>1500</v>
      </c>
      <c r="T51" s="33"/>
      <c r="U51" s="33" t="s">
        <v>673</v>
      </c>
      <c r="V51" s="149" t="s">
        <v>675</v>
      </c>
      <c r="W51" s="34" t="str">
        <f t="shared" si="2"/>
        <v>433002********2913</v>
      </c>
      <c r="X51" s="150" t="s">
        <v>676</v>
      </c>
      <c r="Y51" s="33" t="str">
        <f t="shared" si="3"/>
        <v>158*****773</v>
      </c>
      <c r="Z51" s="33"/>
    </row>
    <row r="52" ht="45" spans="1:26">
      <c r="A52" s="32" t="s">
        <v>405</v>
      </c>
      <c r="B52" s="33" t="s">
        <v>25</v>
      </c>
      <c r="C52" s="33" t="s">
        <v>26</v>
      </c>
      <c r="D52" s="33" t="s">
        <v>27</v>
      </c>
      <c r="E52" s="34" t="s">
        <v>398</v>
      </c>
      <c r="F52" s="33" t="s">
        <v>399</v>
      </c>
      <c r="G52" s="33" t="s">
        <v>58</v>
      </c>
      <c r="H52" s="149" t="s">
        <v>400</v>
      </c>
      <c r="I52" s="34" t="str">
        <f t="shared" si="4"/>
        <v>431281********0133</v>
      </c>
      <c r="J52" s="33" t="s">
        <v>659</v>
      </c>
      <c r="K52" s="34" t="s">
        <v>401</v>
      </c>
      <c r="L52" s="33">
        <v>1</v>
      </c>
      <c r="M52" s="33" t="s">
        <v>34</v>
      </c>
      <c r="N52" s="33">
        <v>202409</v>
      </c>
      <c r="O52" s="34" t="s">
        <v>212</v>
      </c>
      <c r="P52" s="33" t="s">
        <v>402</v>
      </c>
      <c r="Q52" s="149" t="s">
        <v>403</v>
      </c>
      <c r="R52" s="34" t="str">
        <f t="shared" si="1"/>
        <v>810***********103</v>
      </c>
      <c r="S52" s="33">
        <v>1500</v>
      </c>
      <c r="T52" s="33"/>
      <c r="U52" s="33" t="s">
        <v>402</v>
      </c>
      <c r="V52" s="149" t="s">
        <v>404</v>
      </c>
      <c r="W52" s="34" t="str">
        <f t="shared" si="2"/>
        <v>433002********1025</v>
      </c>
      <c r="X52" s="33">
        <v>18674509438</v>
      </c>
      <c r="Y52" s="33" t="str">
        <f t="shared" si="3"/>
        <v>186*****438</v>
      </c>
      <c r="Z52" s="33"/>
    </row>
    <row r="53" ht="45" spans="1:26">
      <c r="A53" s="32" t="s">
        <v>414</v>
      </c>
      <c r="B53" s="33" t="s">
        <v>25</v>
      </c>
      <c r="C53" s="33" t="s">
        <v>26</v>
      </c>
      <c r="D53" s="33" t="s">
        <v>27</v>
      </c>
      <c r="E53" s="34" t="s">
        <v>406</v>
      </c>
      <c r="F53" s="33" t="s">
        <v>407</v>
      </c>
      <c r="G53" s="33" t="s">
        <v>30</v>
      </c>
      <c r="H53" s="149" t="s">
        <v>408</v>
      </c>
      <c r="I53" s="34" t="str">
        <f t="shared" si="4"/>
        <v>431281********0067</v>
      </c>
      <c r="J53" s="33" t="s">
        <v>659</v>
      </c>
      <c r="K53" s="34" t="s">
        <v>409</v>
      </c>
      <c r="L53" s="33">
        <v>1</v>
      </c>
      <c r="M53" s="33" t="s">
        <v>34</v>
      </c>
      <c r="N53" s="33">
        <v>202409</v>
      </c>
      <c r="O53" s="34" t="s">
        <v>410</v>
      </c>
      <c r="P53" s="33" t="s">
        <v>411</v>
      </c>
      <c r="Q53" s="149" t="s">
        <v>412</v>
      </c>
      <c r="R53" s="34" t="str">
        <f t="shared" si="1"/>
        <v>810***********964</v>
      </c>
      <c r="S53" s="33">
        <v>1500</v>
      </c>
      <c r="T53" s="33"/>
      <c r="U53" s="33" t="s">
        <v>411</v>
      </c>
      <c r="V53" s="149" t="s">
        <v>413</v>
      </c>
      <c r="W53" s="34" t="str">
        <f t="shared" si="2"/>
        <v>433002********1016</v>
      </c>
      <c r="X53" s="33">
        <v>15096228016</v>
      </c>
      <c r="Y53" s="33" t="str">
        <f t="shared" si="3"/>
        <v>150*****016</v>
      </c>
      <c r="Z53" s="33"/>
    </row>
    <row r="54" ht="51" customHeight="1" spans="1:26">
      <c r="A54" s="32" t="s">
        <v>420</v>
      </c>
      <c r="B54" s="33" t="s">
        <v>25</v>
      </c>
      <c r="C54" s="33" t="s">
        <v>26</v>
      </c>
      <c r="D54" s="33" t="s">
        <v>27</v>
      </c>
      <c r="E54" s="34" t="s">
        <v>398</v>
      </c>
      <c r="F54" s="33" t="s">
        <v>415</v>
      </c>
      <c r="G54" s="33" t="s">
        <v>58</v>
      </c>
      <c r="H54" s="149" t="s">
        <v>416</v>
      </c>
      <c r="I54" s="34" t="str">
        <f t="shared" si="4"/>
        <v>522627********0097</v>
      </c>
      <c r="J54" s="33" t="s">
        <v>659</v>
      </c>
      <c r="K54" s="34" t="s">
        <v>60</v>
      </c>
      <c r="L54" s="33">
        <v>1</v>
      </c>
      <c r="M54" s="33" t="s">
        <v>61</v>
      </c>
      <c r="N54" s="33">
        <v>202409</v>
      </c>
      <c r="O54" s="34" t="s">
        <v>171</v>
      </c>
      <c r="P54" s="33" t="s">
        <v>417</v>
      </c>
      <c r="Q54" s="149" t="s">
        <v>418</v>
      </c>
      <c r="R54" s="34" t="str">
        <f t="shared" si="1"/>
        <v>810***********422</v>
      </c>
      <c r="S54" s="33">
        <v>1500</v>
      </c>
      <c r="T54" s="33"/>
      <c r="U54" s="33" t="s">
        <v>417</v>
      </c>
      <c r="V54" s="156" t="s">
        <v>677</v>
      </c>
      <c r="W54" s="34" t="str">
        <f t="shared" si="2"/>
        <v>433002********1021</v>
      </c>
      <c r="X54" s="33">
        <v>19918523763</v>
      </c>
      <c r="Y54" s="33" t="str">
        <f t="shared" si="3"/>
        <v>199*****763</v>
      </c>
      <c r="Z54" s="33"/>
    </row>
    <row r="55" ht="45" spans="1:26">
      <c r="A55" s="32" t="s">
        <v>429</v>
      </c>
      <c r="B55" s="33" t="s">
        <v>25</v>
      </c>
      <c r="C55" s="33" t="s">
        <v>26</v>
      </c>
      <c r="D55" s="33" t="s">
        <v>173</v>
      </c>
      <c r="E55" s="34" t="s">
        <v>421</v>
      </c>
      <c r="F55" s="33" t="s">
        <v>422</v>
      </c>
      <c r="G55" s="33" t="s">
        <v>58</v>
      </c>
      <c r="H55" s="149" t="s">
        <v>423</v>
      </c>
      <c r="I55" s="34" t="str">
        <f t="shared" si="4"/>
        <v>431281********7310</v>
      </c>
      <c r="J55" s="33" t="s">
        <v>659</v>
      </c>
      <c r="K55" s="34" t="s">
        <v>424</v>
      </c>
      <c r="L55" s="33">
        <v>3</v>
      </c>
      <c r="M55" s="33" t="s">
        <v>34</v>
      </c>
      <c r="N55" s="33">
        <v>202209</v>
      </c>
      <c r="O55" s="34" t="s">
        <v>425</v>
      </c>
      <c r="P55" s="33" t="s">
        <v>426</v>
      </c>
      <c r="Q55" s="149" t="s">
        <v>427</v>
      </c>
      <c r="R55" s="34" t="str">
        <f t="shared" si="1"/>
        <v>810***********375</v>
      </c>
      <c r="S55" s="33">
        <v>1500</v>
      </c>
      <c r="T55" s="33"/>
      <c r="U55" s="33" t="s">
        <v>426</v>
      </c>
      <c r="V55" s="149" t="s">
        <v>428</v>
      </c>
      <c r="W55" s="34" t="str">
        <f t="shared" si="2"/>
        <v>433002********3116</v>
      </c>
      <c r="X55" s="33">
        <v>13873108382</v>
      </c>
      <c r="Y55" s="33" t="str">
        <f t="shared" si="3"/>
        <v>138*****382</v>
      </c>
      <c r="Z55" s="33"/>
    </row>
    <row r="56" ht="45" spans="1:26">
      <c r="A56" s="32" t="s">
        <v>438</v>
      </c>
      <c r="B56" s="33" t="s">
        <v>25</v>
      </c>
      <c r="C56" s="33" t="s">
        <v>26</v>
      </c>
      <c r="D56" s="33" t="s">
        <v>173</v>
      </c>
      <c r="E56" s="34" t="s">
        <v>430</v>
      </c>
      <c r="F56" s="33" t="s">
        <v>431</v>
      </c>
      <c r="G56" s="33" t="s">
        <v>30</v>
      </c>
      <c r="H56" s="149" t="s">
        <v>432</v>
      </c>
      <c r="I56" s="34" t="str">
        <f t="shared" si="4"/>
        <v>431281********0123</v>
      </c>
      <c r="J56" s="33" t="s">
        <v>659</v>
      </c>
      <c r="K56" s="34" t="s">
        <v>433</v>
      </c>
      <c r="L56" s="33">
        <v>3</v>
      </c>
      <c r="M56" s="33" t="s">
        <v>61</v>
      </c>
      <c r="N56" s="33">
        <v>202209</v>
      </c>
      <c r="O56" s="34" t="s">
        <v>434</v>
      </c>
      <c r="P56" s="33" t="s">
        <v>435</v>
      </c>
      <c r="Q56" s="149" t="s">
        <v>436</v>
      </c>
      <c r="R56" s="34" t="str">
        <f t="shared" si="1"/>
        <v>810***********654</v>
      </c>
      <c r="S56" s="33">
        <v>1500</v>
      </c>
      <c r="T56" s="33"/>
      <c r="U56" s="33" t="s">
        <v>435</v>
      </c>
      <c r="V56" s="149" t="s">
        <v>437</v>
      </c>
      <c r="W56" s="34" t="str">
        <f t="shared" si="2"/>
        <v>431281********7017</v>
      </c>
      <c r="X56" s="33">
        <v>18574558558</v>
      </c>
      <c r="Y56" s="33" t="str">
        <f t="shared" si="3"/>
        <v>185*****558</v>
      </c>
      <c r="Z56" s="33"/>
    </row>
    <row r="57" ht="54" customHeight="1" spans="1:26">
      <c r="A57" s="32" t="s">
        <v>444</v>
      </c>
      <c r="B57" s="33" t="s">
        <v>25</v>
      </c>
      <c r="C57" s="33" t="s">
        <v>26</v>
      </c>
      <c r="D57" s="33" t="s">
        <v>173</v>
      </c>
      <c r="E57" s="34" t="s">
        <v>398</v>
      </c>
      <c r="F57" s="33" t="s">
        <v>439</v>
      </c>
      <c r="G57" s="33" t="s">
        <v>58</v>
      </c>
      <c r="H57" s="34" t="s">
        <v>440</v>
      </c>
      <c r="I57" s="34" t="str">
        <f t="shared" si="4"/>
        <v>431281********0190</v>
      </c>
      <c r="J57" s="33" t="s">
        <v>659</v>
      </c>
      <c r="K57" s="34" t="s">
        <v>60</v>
      </c>
      <c r="L57" s="33">
        <v>3</v>
      </c>
      <c r="M57" s="33" t="s">
        <v>61</v>
      </c>
      <c r="N57" s="33" t="s">
        <v>86</v>
      </c>
      <c r="O57" s="34" t="s">
        <v>171</v>
      </c>
      <c r="P57" s="33" t="s">
        <v>441</v>
      </c>
      <c r="Q57" s="149" t="s">
        <v>442</v>
      </c>
      <c r="R57" s="34" t="str">
        <f t="shared" si="1"/>
        <v>810***********125</v>
      </c>
      <c r="S57" s="33">
        <v>1500</v>
      </c>
      <c r="T57" s="33"/>
      <c r="U57" s="33" t="s">
        <v>441</v>
      </c>
      <c r="V57" s="149" t="s">
        <v>443</v>
      </c>
      <c r="W57" s="34" t="str">
        <f t="shared" si="2"/>
        <v>431281********6638</v>
      </c>
      <c r="X57" s="33">
        <v>13787502210</v>
      </c>
      <c r="Y57" s="33" t="str">
        <f t="shared" si="3"/>
        <v>137*****210</v>
      </c>
      <c r="Z57" s="33"/>
    </row>
    <row r="58" ht="45" spans="1:26">
      <c r="A58" s="32" t="s">
        <v>452</v>
      </c>
      <c r="B58" s="33" t="s">
        <v>25</v>
      </c>
      <c r="C58" s="33" t="s">
        <v>26</v>
      </c>
      <c r="D58" s="33" t="s">
        <v>173</v>
      </c>
      <c r="E58" s="34" t="s">
        <v>678</v>
      </c>
      <c r="F58" s="33" t="s">
        <v>679</v>
      </c>
      <c r="G58" s="33" t="s">
        <v>30</v>
      </c>
      <c r="H58" s="34" t="s">
        <v>680</v>
      </c>
      <c r="I58" s="34" t="str">
        <f t="shared" si="4"/>
        <v>431281********012X</v>
      </c>
      <c r="J58" s="33" t="s">
        <v>659</v>
      </c>
      <c r="K58" s="34" t="s">
        <v>681</v>
      </c>
      <c r="L58" s="33">
        <v>1</v>
      </c>
      <c r="M58" s="33" t="s">
        <v>34</v>
      </c>
      <c r="N58" s="33">
        <v>202409</v>
      </c>
      <c r="O58" s="34" t="s">
        <v>682</v>
      </c>
      <c r="P58" s="33" t="s">
        <v>683</v>
      </c>
      <c r="Q58" s="149" t="s">
        <v>684</v>
      </c>
      <c r="R58" s="34" t="str">
        <f t="shared" si="1"/>
        <v>810***********891</v>
      </c>
      <c r="S58" s="32" t="s">
        <v>573</v>
      </c>
      <c r="T58" s="32"/>
      <c r="U58" s="33" t="s">
        <v>683</v>
      </c>
      <c r="V58" s="149" t="s">
        <v>685</v>
      </c>
      <c r="W58" s="34" t="str">
        <f t="shared" si="2"/>
        <v>431281********6822</v>
      </c>
      <c r="X58" s="33">
        <v>13117457027</v>
      </c>
      <c r="Y58" s="33" t="str">
        <f t="shared" si="3"/>
        <v>131*****027</v>
      </c>
      <c r="Z58" s="32"/>
    </row>
    <row r="59" ht="51" customHeight="1" spans="1:26">
      <c r="A59" s="32" t="s">
        <v>460</v>
      </c>
      <c r="B59" s="33" t="s">
        <v>25</v>
      </c>
      <c r="C59" s="33" t="s">
        <v>26</v>
      </c>
      <c r="D59" s="33" t="s">
        <v>173</v>
      </c>
      <c r="E59" s="34" t="s">
        <v>445</v>
      </c>
      <c r="F59" s="33" t="s">
        <v>446</v>
      </c>
      <c r="G59" s="33" t="s">
        <v>30</v>
      </c>
      <c r="H59" s="34" t="s">
        <v>447</v>
      </c>
      <c r="I59" s="34" t="str">
        <f t="shared" ref="I59:I83" si="5">REPLACE(H59,7,8,"********")</f>
        <v>431281********0243</v>
      </c>
      <c r="J59" s="33" t="s">
        <v>659</v>
      </c>
      <c r="K59" s="34" t="s">
        <v>60</v>
      </c>
      <c r="L59" s="34">
        <v>1</v>
      </c>
      <c r="M59" s="33" t="s">
        <v>61</v>
      </c>
      <c r="N59" s="33">
        <v>202409</v>
      </c>
      <c r="O59" s="34" t="s">
        <v>62</v>
      </c>
      <c r="P59" s="33" t="s">
        <v>446</v>
      </c>
      <c r="Q59" s="149" t="s">
        <v>448</v>
      </c>
      <c r="R59" s="34" t="str">
        <f t="shared" ref="R59:R83" si="6">REPLACE(Q59,4,11,"***********")</f>
        <v>810***********600</v>
      </c>
      <c r="S59" s="33">
        <v>1500</v>
      </c>
      <c r="T59" s="33"/>
      <c r="U59" s="34" t="s">
        <v>449</v>
      </c>
      <c r="V59" s="34" t="s">
        <v>450</v>
      </c>
      <c r="W59" s="34" t="str">
        <f t="shared" ref="W59:W83" si="7">REPLACE(V59,7,8,"********")</f>
        <v>433021********3626</v>
      </c>
      <c r="X59" s="34" t="s">
        <v>451</v>
      </c>
      <c r="Y59" s="33" t="str">
        <f t="shared" ref="Y59:Y83" si="8">REPLACE(X59,4,5,"*****")</f>
        <v>173*****215</v>
      </c>
      <c r="Z59" s="34"/>
    </row>
    <row r="60" ht="51" customHeight="1" spans="1:26">
      <c r="A60" s="32" t="s">
        <v>467</v>
      </c>
      <c r="B60" s="33" t="s">
        <v>25</v>
      </c>
      <c r="C60" s="33" t="s">
        <v>26</v>
      </c>
      <c r="D60" s="33" t="s">
        <v>173</v>
      </c>
      <c r="E60" s="34" t="s">
        <v>453</v>
      </c>
      <c r="F60" s="33" t="s">
        <v>454</v>
      </c>
      <c r="G60" s="33" t="s">
        <v>30</v>
      </c>
      <c r="H60" s="34" t="s">
        <v>455</v>
      </c>
      <c r="I60" s="34" t="str">
        <f t="shared" si="5"/>
        <v>431281********0187</v>
      </c>
      <c r="J60" s="33" t="s">
        <v>659</v>
      </c>
      <c r="K60" s="34" t="s">
        <v>60</v>
      </c>
      <c r="L60" s="34">
        <v>1</v>
      </c>
      <c r="M60" s="33" t="s">
        <v>61</v>
      </c>
      <c r="N60" s="33">
        <v>202409</v>
      </c>
      <c r="O60" s="34" t="s">
        <v>111</v>
      </c>
      <c r="P60" s="34" t="s">
        <v>456</v>
      </c>
      <c r="Q60" s="149" t="s">
        <v>457</v>
      </c>
      <c r="R60" s="34" t="str">
        <f t="shared" si="6"/>
        <v>810***********090</v>
      </c>
      <c r="S60" s="33">
        <v>1500</v>
      </c>
      <c r="T60" s="33"/>
      <c r="U60" s="34" t="s">
        <v>456</v>
      </c>
      <c r="V60" s="34" t="s">
        <v>458</v>
      </c>
      <c r="W60" s="34" t="str">
        <f t="shared" si="7"/>
        <v>433002********0818</v>
      </c>
      <c r="X60" s="34" t="s">
        <v>459</v>
      </c>
      <c r="Y60" s="33" t="str">
        <f t="shared" si="8"/>
        <v>182*****839</v>
      </c>
      <c r="Z60" s="33"/>
    </row>
    <row r="61" ht="45" spans="1:26">
      <c r="A61" s="32" t="s">
        <v>475</v>
      </c>
      <c r="B61" s="33" t="s">
        <v>25</v>
      </c>
      <c r="C61" s="33" t="s">
        <v>26</v>
      </c>
      <c r="D61" s="33" t="s">
        <v>173</v>
      </c>
      <c r="E61" s="34" t="s">
        <v>461</v>
      </c>
      <c r="F61" s="33" t="s">
        <v>462</v>
      </c>
      <c r="G61" s="33" t="s">
        <v>30</v>
      </c>
      <c r="H61" s="34" t="s">
        <v>463</v>
      </c>
      <c r="I61" s="34" t="str">
        <f t="shared" si="5"/>
        <v>431281********012X</v>
      </c>
      <c r="J61" s="33" t="s">
        <v>659</v>
      </c>
      <c r="K61" s="34" t="s">
        <v>127</v>
      </c>
      <c r="L61" s="33">
        <v>3</v>
      </c>
      <c r="M61" s="33" t="s">
        <v>34</v>
      </c>
      <c r="N61" s="33">
        <v>202209</v>
      </c>
      <c r="O61" s="34" t="s">
        <v>128</v>
      </c>
      <c r="P61" s="33" t="s">
        <v>464</v>
      </c>
      <c r="Q61" s="149" t="s">
        <v>465</v>
      </c>
      <c r="R61" s="34" t="str">
        <f t="shared" si="6"/>
        <v>810***********287</v>
      </c>
      <c r="S61" s="33">
        <v>1500</v>
      </c>
      <c r="T61" s="33"/>
      <c r="U61" s="33" t="s">
        <v>464</v>
      </c>
      <c r="V61" s="34" t="s">
        <v>466</v>
      </c>
      <c r="W61" s="34" t="str">
        <f t="shared" si="7"/>
        <v>433002********0813</v>
      </c>
      <c r="X61" s="33">
        <v>17374549635</v>
      </c>
      <c r="Y61" s="33" t="str">
        <f t="shared" si="8"/>
        <v>173*****635</v>
      </c>
      <c r="Z61" s="33"/>
    </row>
    <row r="62" ht="45" spans="1:26">
      <c r="A62" s="32" t="s">
        <v>482</v>
      </c>
      <c r="B62" s="33" t="s">
        <v>25</v>
      </c>
      <c r="C62" s="33" t="s">
        <v>26</v>
      </c>
      <c r="D62" s="33" t="s">
        <v>173</v>
      </c>
      <c r="E62" s="34" t="s">
        <v>468</v>
      </c>
      <c r="F62" s="33" t="s">
        <v>469</v>
      </c>
      <c r="G62" s="33" t="s">
        <v>30</v>
      </c>
      <c r="H62" s="149" t="s">
        <v>470</v>
      </c>
      <c r="I62" s="34" t="str">
        <f t="shared" si="5"/>
        <v>431281********0082</v>
      </c>
      <c r="J62" s="33" t="s">
        <v>659</v>
      </c>
      <c r="K62" s="34" t="s">
        <v>471</v>
      </c>
      <c r="L62" s="33">
        <v>3</v>
      </c>
      <c r="M62" s="33" t="s">
        <v>61</v>
      </c>
      <c r="N62" s="33">
        <v>202209</v>
      </c>
      <c r="O62" s="34" t="s">
        <v>263</v>
      </c>
      <c r="P62" s="33" t="s">
        <v>472</v>
      </c>
      <c r="Q62" s="149" t="s">
        <v>473</v>
      </c>
      <c r="R62" s="34" t="str">
        <f t="shared" si="6"/>
        <v>810***********737</v>
      </c>
      <c r="S62" s="33">
        <v>1500</v>
      </c>
      <c r="T62" s="33"/>
      <c r="U62" s="33" t="s">
        <v>472</v>
      </c>
      <c r="V62" s="34" t="s">
        <v>474</v>
      </c>
      <c r="W62" s="34" t="str">
        <f t="shared" si="7"/>
        <v>431281********6813</v>
      </c>
      <c r="X62" s="33">
        <v>18166168390</v>
      </c>
      <c r="Y62" s="33" t="str">
        <f t="shared" si="8"/>
        <v>181*****390</v>
      </c>
      <c r="Z62" s="33"/>
    </row>
    <row r="63" ht="45" spans="1:26">
      <c r="A63" s="32" t="s">
        <v>492</v>
      </c>
      <c r="B63" s="33" t="s">
        <v>25</v>
      </c>
      <c r="C63" s="33" t="s">
        <v>26</v>
      </c>
      <c r="D63" s="33" t="s">
        <v>173</v>
      </c>
      <c r="E63" s="34" t="s">
        <v>445</v>
      </c>
      <c r="F63" s="33" t="s">
        <v>476</v>
      </c>
      <c r="G63" s="33" t="s">
        <v>58</v>
      </c>
      <c r="H63" s="149" t="s">
        <v>477</v>
      </c>
      <c r="I63" s="34" t="str">
        <f t="shared" si="5"/>
        <v>431281********6812</v>
      </c>
      <c r="J63" s="33" t="s">
        <v>659</v>
      </c>
      <c r="K63" s="34" t="s">
        <v>103</v>
      </c>
      <c r="L63" s="33">
        <v>3</v>
      </c>
      <c r="M63" s="33" t="s">
        <v>34</v>
      </c>
      <c r="N63" s="33">
        <v>202210</v>
      </c>
      <c r="O63" s="34" t="s">
        <v>478</v>
      </c>
      <c r="P63" s="33" t="s">
        <v>479</v>
      </c>
      <c r="Q63" s="34" t="s">
        <v>480</v>
      </c>
      <c r="R63" s="34" t="str">
        <f t="shared" si="6"/>
        <v>810***********187</v>
      </c>
      <c r="S63" s="33">
        <v>1500</v>
      </c>
      <c r="T63" s="33"/>
      <c r="U63" s="33" t="s">
        <v>479</v>
      </c>
      <c r="V63" s="34" t="s">
        <v>481</v>
      </c>
      <c r="W63" s="34" t="str">
        <f t="shared" si="7"/>
        <v>433002********2919</v>
      </c>
      <c r="X63" s="33">
        <v>15096268710</v>
      </c>
      <c r="Y63" s="33" t="str">
        <f t="shared" si="8"/>
        <v>150*****710</v>
      </c>
      <c r="Z63" s="33"/>
    </row>
    <row r="64" ht="45" spans="1:26">
      <c r="A64" s="32" t="s">
        <v>501</v>
      </c>
      <c r="B64" s="33" t="s">
        <v>25</v>
      </c>
      <c r="C64" s="33" t="s">
        <v>26</v>
      </c>
      <c r="D64" s="33" t="s">
        <v>173</v>
      </c>
      <c r="E64" s="34" t="s">
        <v>483</v>
      </c>
      <c r="F64" s="33" t="s">
        <v>484</v>
      </c>
      <c r="G64" s="33" t="s">
        <v>30</v>
      </c>
      <c r="H64" s="149" t="s">
        <v>485</v>
      </c>
      <c r="I64" s="34" t="str">
        <f t="shared" si="5"/>
        <v>431281********0208</v>
      </c>
      <c r="J64" s="33" t="s">
        <v>659</v>
      </c>
      <c r="K64" s="34" t="s">
        <v>486</v>
      </c>
      <c r="L64" s="33">
        <v>5</v>
      </c>
      <c r="M64" s="33" t="s">
        <v>34</v>
      </c>
      <c r="N64" s="33">
        <v>202009</v>
      </c>
      <c r="O64" s="34" t="s">
        <v>487</v>
      </c>
      <c r="P64" s="33" t="s">
        <v>488</v>
      </c>
      <c r="Q64" s="34" t="s">
        <v>489</v>
      </c>
      <c r="R64" s="34" t="str">
        <f t="shared" si="6"/>
        <v>810***********055</v>
      </c>
      <c r="S64" s="33">
        <v>1500</v>
      </c>
      <c r="T64" s="33"/>
      <c r="U64" s="33" t="s">
        <v>488</v>
      </c>
      <c r="V64" s="149" t="s">
        <v>490</v>
      </c>
      <c r="W64" s="34" t="str">
        <f t="shared" si="7"/>
        <v>433002********2911</v>
      </c>
      <c r="X64" s="33" t="s">
        <v>491</v>
      </c>
      <c r="Y64" s="33" t="str">
        <f t="shared" si="8"/>
        <v>155*****868</v>
      </c>
      <c r="Z64" s="33"/>
    </row>
    <row r="65" ht="45" spans="1:26">
      <c r="A65" s="32" t="s">
        <v>510</v>
      </c>
      <c r="B65" s="33" t="s">
        <v>25</v>
      </c>
      <c r="C65" s="33" t="s">
        <v>26</v>
      </c>
      <c r="D65" s="33" t="s">
        <v>173</v>
      </c>
      <c r="E65" s="34" t="s">
        <v>493</v>
      </c>
      <c r="F65" s="33" t="s">
        <v>494</v>
      </c>
      <c r="G65" s="33" t="s">
        <v>58</v>
      </c>
      <c r="H65" s="34" t="s">
        <v>495</v>
      </c>
      <c r="I65" s="34" t="str">
        <f t="shared" si="5"/>
        <v>431281********0098</v>
      </c>
      <c r="J65" s="33" t="s">
        <v>659</v>
      </c>
      <c r="K65" s="34" t="s">
        <v>496</v>
      </c>
      <c r="L65" s="33">
        <v>2</v>
      </c>
      <c r="M65" s="33" t="s">
        <v>34</v>
      </c>
      <c r="N65" s="33">
        <v>202309</v>
      </c>
      <c r="O65" s="34" t="s">
        <v>237</v>
      </c>
      <c r="P65" s="33" t="s">
        <v>497</v>
      </c>
      <c r="Q65" s="34" t="s">
        <v>498</v>
      </c>
      <c r="R65" s="34" t="str">
        <f t="shared" si="6"/>
        <v>810***********285</v>
      </c>
      <c r="S65" s="33">
        <v>1500</v>
      </c>
      <c r="T65" s="33"/>
      <c r="U65" s="33" t="s">
        <v>497</v>
      </c>
      <c r="V65" s="34" t="s">
        <v>499</v>
      </c>
      <c r="W65" s="34" t="str">
        <f t="shared" si="7"/>
        <v>433002********2911</v>
      </c>
      <c r="X65" s="33" t="s">
        <v>500</v>
      </c>
      <c r="Y65" s="33" t="str">
        <f t="shared" si="8"/>
        <v>138*****874</v>
      </c>
      <c r="Z65" s="33"/>
    </row>
    <row r="66" ht="45" spans="1:26">
      <c r="A66" s="32" t="s">
        <v>519</v>
      </c>
      <c r="B66" s="33" t="s">
        <v>25</v>
      </c>
      <c r="C66" s="33" t="s">
        <v>26</v>
      </c>
      <c r="D66" s="33" t="s">
        <v>173</v>
      </c>
      <c r="E66" s="34" t="s">
        <v>502</v>
      </c>
      <c r="F66" s="33" t="s">
        <v>503</v>
      </c>
      <c r="G66" s="33" t="s">
        <v>30</v>
      </c>
      <c r="H66" s="34" t="s">
        <v>504</v>
      </c>
      <c r="I66" s="34" t="str">
        <f t="shared" si="5"/>
        <v>431281********0028</v>
      </c>
      <c r="J66" s="33" t="s">
        <v>659</v>
      </c>
      <c r="K66" s="34" t="s">
        <v>505</v>
      </c>
      <c r="L66" s="33">
        <v>1</v>
      </c>
      <c r="M66" s="33" t="s">
        <v>34</v>
      </c>
      <c r="N66" s="33">
        <v>202409</v>
      </c>
      <c r="O66" s="34" t="s">
        <v>197</v>
      </c>
      <c r="P66" s="33" t="s">
        <v>506</v>
      </c>
      <c r="Q66" s="34" t="s">
        <v>507</v>
      </c>
      <c r="R66" s="34" t="str">
        <f t="shared" si="6"/>
        <v>810***********608</v>
      </c>
      <c r="S66" s="33">
        <v>1500</v>
      </c>
      <c r="T66" s="33"/>
      <c r="U66" s="33" t="s">
        <v>506</v>
      </c>
      <c r="V66" s="34" t="s">
        <v>508</v>
      </c>
      <c r="W66" s="34" t="str">
        <f t="shared" si="7"/>
        <v>433002********2919</v>
      </c>
      <c r="X66" s="33" t="s">
        <v>509</v>
      </c>
      <c r="Y66" s="33" t="str">
        <f t="shared" si="8"/>
        <v>180*****081</v>
      </c>
      <c r="Z66" s="33"/>
    </row>
    <row r="67" ht="45" spans="1:26">
      <c r="A67" s="32" t="s">
        <v>529</v>
      </c>
      <c r="B67" s="33" t="s">
        <v>25</v>
      </c>
      <c r="C67" s="33" t="s">
        <v>26</v>
      </c>
      <c r="D67" s="33" t="s">
        <v>173</v>
      </c>
      <c r="E67" s="34" t="s">
        <v>511</v>
      </c>
      <c r="F67" s="33" t="s">
        <v>512</v>
      </c>
      <c r="G67" s="33" t="s">
        <v>58</v>
      </c>
      <c r="H67" s="34" t="s">
        <v>513</v>
      </c>
      <c r="I67" s="34" t="str">
        <f t="shared" si="5"/>
        <v>431281********0014</v>
      </c>
      <c r="J67" s="33" t="s">
        <v>659</v>
      </c>
      <c r="K67" s="34" t="s">
        <v>177</v>
      </c>
      <c r="L67" s="33">
        <v>3</v>
      </c>
      <c r="M67" s="33" t="s">
        <v>34</v>
      </c>
      <c r="N67" s="33">
        <v>202209</v>
      </c>
      <c r="O67" s="34" t="s">
        <v>514</v>
      </c>
      <c r="P67" s="33" t="s">
        <v>515</v>
      </c>
      <c r="Q67" s="34" t="s">
        <v>516</v>
      </c>
      <c r="R67" s="34" t="str">
        <f t="shared" si="6"/>
        <v>810***********229</v>
      </c>
      <c r="S67" s="33">
        <v>1500</v>
      </c>
      <c r="T67" s="33"/>
      <c r="U67" s="33" t="s">
        <v>515</v>
      </c>
      <c r="V67" s="34" t="s">
        <v>517</v>
      </c>
      <c r="W67" s="34" t="str">
        <f t="shared" si="7"/>
        <v>433002********291X</v>
      </c>
      <c r="X67" s="33" t="s">
        <v>518</v>
      </c>
      <c r="Y67" s="33" t="str">
        <f t="shared" si="8"/>
        <v>181*****773</v>
      </c>
      <c r="Z67" s="33"/>
    </row>
    <row r="68" ht="45" spans="1:26">
      <c r="A68" s="32" t="s">
        <v>538</v>
      </c>
      <c r="B68" s="33" t="s">
        <v>25</v>
      </c>
      <c r="C68" s="33" t="s">
        <v>26</v>
      </c>
      <c r="D68" s="33" t="s">
        <v>173</v>
      </c>
      <c r="E68" s="34" t="s">
        <v>520</v>
      </c>
      <c r="F68" s="33" t="s">
        <v>521</v>
      </c>
      <c r="G68" s="33" t="s">
        <v>58</v>
      </c>
      <c r="H68" s="34" t="s">
        <v>522</v>
      </c>
      <c r="I68" s="34" t="str">
        <f t="shared" si="5"/>
        <v>431281********0171</v>
      </c>
      <c r="J68" s="33" t="s">
        <v>659</v>
      </c>
      <c r="K68" s="34" t="s">
        <v>523</v>
      </c>
      <c r="L68" s="33">
        <v>3</v>
      </c>
      <c r="M68" s="33" t="s">
        <v>34</v>
      </c>
      <c r="N68" s="33">
        <v>202210</v>
      </c>
      <c r="O68" s="34" t="s">
        <v>524</v>
      </c>
      <c r="P68" s="33" t="s">
        <v>525</v>
      </c>
      <c r="Q68" s="34" t="s">
        <v>526</v>
      </c>
      <c r="R68" s="34" t="str">
        <f t="shared" si="6"/>
        <v>810***********784</v>
      </c>
      <c r="S68" s="33">
        <v>1500</v>
      </c>
      <c r="T68" s="33"/>
      <c r="U68" s="33" t="s">
        <v>525</v>
      </c>
      <c r="V68" s="34" t="s">
        <v>527</v>
      </c>
      <c r="W68" s="34" t="str">
        <f t="shared" si="7"/>
        <v>433002********0819</v>
      </c>
      <c r="X68" s="33" t="s">
        <v>528</v>
      </c>
      <c r="Y68" s="33" t="str">
        <f t="shared" si="8"/>
        <v>188*****892</v>
      </c>
      <c r="Z68" s="33"/>
    </row>
    <row r="69" ht="45" spans="1:26">
      <c r="A69" s="32" t="s">
        <v>545</v>
      </c>
      <c r="B69" s="33" t="s">
        <v>25</v>
      </c>
      <c r="C69" s="33" t="s">
        <v>26</v>
      </c>
      <c r="D69" s="33" t="s">
        <v>173</v>
      </c>
      <c r="E69" s="34" t="s">
        <v>530</v>
      </c>
      <c r="F69" s="33" t="s">
        <v>531</v>
      </c>
      <c r="G69" s="33" t="s">
        <v>58</v>
      </c>
      <c r="H69" s="34" t="s">
        <v>532</v>
      </c>
      <c r="I69" s="34" t="str">
        <f t="shared" si="5"/>
        <v>431281********0052</v>
      </c>
      <c r="J69" s="33" t="s">
        <v>659</v>
      </c>
      <c r="K69" s="34" t="s">
        <v>103</v>
      </c>
      <c r="L69" s="33">
        <v>3</v>
      </c>
      <c r="M69" s="33" t="s">
        <v>34</v>
      </c>
      <c r="N69" s="33">
        <v>202210</v>
      </c>
      <c r="O69" s="34" t="s">
        <v>533</v>
      </c>
      <c r="P69" s="33" t="s">
        <v>534</v>
      </c>
      <c r="Q69" s="34" t="s">
        <v>535</v>
      </c>
      <c r="R69" s="34" t="str">
        <f t="shared" si="6"/>
        <v>810***********461</v>
      </c>
      <c r="S69" s="33">
        <v>1500</v>
      </c>
      <c r="T69" s="33"/>
      <c r="U69" s="33" t="s">
        <v>534</v>
      </c>
      <c r="V69" s="34" t="s">
        <v>536</v>
      </c>
      <c r="W69" s="34" t="str">
        <f t="shared" si="7"/>
        <v>433002********0833</v>
      </c>
      <c r="X69" s="33" t="s">
        <v>537</v>
      </c>
      <c r="Y69" s="33" t="str">
        <f t="shared" si="8"/>
        <v>137*****945</v>
      </c>
      <c r="Z69" s="33"/>
    </row>
    <row r="70" ht="45" spans="1:26">
      <c r="A70" s="32" t="s">
        <v>552</v>
      </c>
      <c r="B70" s="33" t="s">
        <v>25</v>
      </c>
      <c r="C70" s="33" t="s">
        <v>26</v>
      </c>
      <c r="D70" s="33" t="s">
        <v>173</v>
      </c>
      <c r="E70" s="34" t="s">
        <v>530</v>
      </c>
      <c r="F70" s="33" t="s">
        <v>539</v>
      </c>
      <c r="G70" s="33" t="s">
        <v>30</v>
      </c>
      <c r="H70" s="149" t="s">
        <v>540</v>
      </c>
      <c r="I70" s="34" t="str">
        <f t="shared" si="5"/>
        <v>431281********0109</v>
      </c>
      <c r="J70" s="33" t="s">
        <v>659</v>
      </c>
      <c r="K70" s="34" t="s">
        <v>541</v>
      </c>
      <c r="L70" s="33">
        <v>3</v>
      </c>
      <c r="M70" s="33" t="s">
        <v>34</v>
      </c>
      <c r="N70" s="33">
        <v>202209</v>
      </c>
      <c r="O70" s="34" t="s">
        <v>271</v>
      </c>
      <c r="P70" s="33" t="s">
        <v>542</v>
      </c>
      <c r="Q70" s="34" t="s">
        <v>543</v>
      </c>
      <c r="R70" s="34" t="str">
        <f t="shared" si="6"/>
        <v>810***********937</v>
      </c>
      <c r="S70" s="33">
        <v>1500</v>
      </c>
      <c r="T70" s="33"/>
      <c r="U70" s="33" t="s">
        <v>542</v>
      </c>
      <c r="V70" s="149" t="s">
        <v>544</v>
      </c>
      <c r="W70" s="34" t="str">
        <f t="shared" si="7"/>
        <v>431281********6811</v>
      </c>
      <c r="X70" s="33">
        <v>13874469161</v>
      </c>
      <c r="Y70" s="33" t="str">
        <f t="shared" si="8"/>
        <v>138*****161</v>
      </c>
      <c r="Z70" s="33"/>
    </row>
    <row r="71" ht="45" spans="1:26">
      <c r="A71" s="32" t="s">
        <v>559</v>
      </c>
      <c r="B71" s="33" t="s">
        <v>25</v>
      </c>
      <c r="C71" s="33" t="s">
        <v>26</v>
      </c>
      <c r="D71" s="33" t="s">
        <v>173</v>
      </c>
      <c r="E71" s="34" t="s">
        <v>502</v>
      </c>
      <c r="F71" s="33" t="s">
        <v>546</v>
      </c>
      <c r="G71" s="33" t="s">
        <v>30</v>
      </c>
      <c r="H71" s="34" t="s">
        <v>547</v>
      </c>
      <c r="I71" s="34" t="str">
        <f t="shared" si="5"/>
        <v>431281********0065</v>
      </c>
      <c r="J71" s="33" t="s">
        <v>659</v>
      </c>
      <c r="K71" s="34" t="s">
        <v>278</v>
      </c>
      <c r="L71" s="33">
        <v>3</v>
      </c>
      <c r="M71" s="33" t="s">
        <v>34</v>
      </c>
      <c r="N71" s="33">
        <v>202210</v>
      </c>
      <c r="O71" s="34" t="s">
        <v>487</v>
      </c>
      <c r="P71" s="33" t="s">
        <v>548</v>
      </c>
      <c r="Q71" s="34" t="s">
        <v>549</v>
      </c>
      <c r="R71" s="34" t="str">
        <f t="shared" si="6"/>
        <v>810***********642</v>
      </c>
      <c r="S71" s="33">
        <v>1500</v>
      </c>
      <c r="T71" s="33"/>
      <c r="U71" s="33" t="s">
        <v>548</v>
      </c>
      <c r="V71" s="34" t="s">
        <v>550</v>
      </c>
      <c r="W71" s="34" t="str">
        <f t="shared" si="7"/>
        <v>433002********2919</v>
      </c>
      <c r="X71" s="33" t="s">
        <v>551</v>
      </c>
      <c r="Y71" s="33" t="str">
        <f t="shared" si="8"/>
        <v>157*****130</v>
      </c>
      <c r="Z71" s="33"/>
    </row>
    <row r="72" ht="45" spans="1:26">
      <c r="A72" s="32" t="s">
        <v>567</v>
      </c>
      <c r="B72" s="33" t="s">
        <v>25</v>
      </c>
      <c r="C72" s="33" t="s">
        <v>26</v>
      </c>
      <c r="D72" s="33" t="s">
        <v>27</v>
      </c>
      <c r="E72" s="34" t="s">
        <v>502</v>
      </c>
      <c r="F72" s="33" t="s">
        <v>553</v>
      </c>
      <c r="G72" s="33" t="s">
        <v>30</v>
      </c>
      <c r="H72" s="34" t="s">
        <v>554</v>
      </c>
      <c r="I72" s="34" t="str">
        <f t="shared" si="5"/>
        <v>431281********6824</v>
      </c>
      <c r="J72" s="33" t="s">
        <v>659</v>
      </c>
      <c r="K72" s="34" t="s">
        <v>103</v>
      </c>
      <c r="L72" s="33">
        <v>3</v>
      </c>
      <c r="M72" s="33" t="s">
        <v>34</v>
      </c>
      <c r="N72" s="33">
        <v>202210</v>
      </c>
      <c r="O72" s="34" t="s">
        <v>271</v>
      </c>
      <c r="P72" s="33" t="s">
        <v>555</v>
      </c>
      <c r="Q72" s="34" t="s">
        <v>556</v>
      </c>
      <c r="R72" s="34" t="str">
        <f t="shared" si="6"/>
        <v>810***********619</v>
      </c>
      <c r="S72" s="33">
        <v>1500</v>
      </c>
      <c r="T72" s="33"/>
      <c r="U72" s="33" t="s">
        <v>555</v>
      </c>
      <c r="V72" s="34" t="s">
        <v>557</v>
      </c>
      <c r="W72" s="34" t="str">
        <f t="shared" si="7"/>
        <v>433002********2913</v>
      </c>
      <c r="X72" s="33" t="s">
        <v>558</v>
      </c>
      <c r="Y72" s="33" t="str">
        <f t="shared" si="8"/>
        <v>186*****637</v>
      </c>
      <c r="Z72" s="33"/>
    </row>
    <row r="73" ht="51" customHeight="1" spans="1:26">
      <c r="A73" s="32" t="s">
        <v>576</v>
      </c>
      <c r="B73" s="33" t="s">
        <v>25</v>
      </c>
      <c r="C73" s="33" t="s">
        <v>26</v>
      </c>
      <c r="D73" s="33" t="s">
        <v>27</v>
      </c>
      <c r="E73" s="34" t="s">
        <v>560</v>
      </c>
      <c r="F73" s="33" t="s">
        <v>561</v>
      </c>
      <c r="G73" s="33" t="s">
        <v>58</v>
      </c>
      <c r="H73" s="34" t="s">
        <v>562</v>
      </c>
      <c r="I73" s="34" t="str">
        <f t="shared" si="5"/>
        <v>431281********0030</v>
      </c>
      <c r="J73" s="33" t="s">
        <v>659</v>
      </c>
      <c r="K73" s="34" t="s">
        <v>60</v>
      </c>
      <c r="L73" s="33">
        <v>3</v>
      </c>
      <c r="M73" s="33" t="s">
        <v>61</v>
      </c>
      <c r="N73" s="33">
        <v>202209</v>
      </c>
      <c r="O73" s="34" t="s">
        <v>171</v>
      </c>
      <c r="P73" s="33" t="s">
        <v>563</v>
      </c>
      <c r="Q73" s="34" t="s">
        <v>564</v>
      </c>
      <c r="R73" s="34" t="str">
        <f t="shared" si="6"/>
        <v>810***********846</v>
      </c>
      <c r="S73" s="33">
        <v>1500</v>
      </c>
      <c r="T73" s="33"/>
      <c r="U73" s="33" t="s">
        <v>563</v>
      </c>
      <c r="V73" s="34" t="s">
        <v>565</v>
      </c>
      <c r="W73" s="34" t="str">
        <f t="shared" si="7"/>
        <v>431281********6819</v>
      </c>
      <c r="X73" s="33" t="s">
        <v>566</v>
      </c>
      <c r="Y73" s="33" t="str">
        <f t="shared" si="8"/>
        <v>135*****121</v>
      </c>
      <c r="Z73" s="33"/>
    </row>
    <row r="74" ht="45" spans="1:26">
      <c r="A74" s="32" t="s">
        <v>585</v>
      </c>
      <c r="B74" s="33" t="s">
        <v>25</v>
      </c>
      <c r="C74" s="33" t="s">
        <v>26</v>
      </c>
      <c r="D74" s="33" t="s">
        <v>27</v>
      </c>
      <c r="E74" s="34" t="s">
        <v>568</v>
      </c>
      <c r="F74" s="33" t="s">
        <v>569</v>
      </c>
      <c r="G74" s="33" t="s">
        <v>30</v>
      </c>
      <c r="H74" s="34" t="s">
        <v>570</v>
      </c>
      <c r="I74" s="34" t="str">
        <f t="shared" si="5"/>
        <v>431281********0088</v>
      </c>
      <c r="J74" s="33" t="s">
        <v>659</v>
      </c>
      <c r="K74" s="34" t="s">
        <v>162</v>
      </c>
      <c r="L74" s="33" t="s">
        <v>163</v>
      </c>
      <c r="M74" s="33" t="s">
        <v>34</v>
      </c>
      <c r="N74" s="33">
        <v>202309</v>
      </c>
      <c r="O74" s="34" t="s">
        <v>271</v>
      </c>
      <c r="P74" s="33" t="s">
        <v>571</v>
      </c>
      <c r="Q74" s="34" t="s">
        <v>572</v>
      </c>
      <c r="R74" s="34" t="str">
        <f t="shared" si="6"/>
        <v>810***********525</v>
      </c>
      <c r="S74" s="33" t="s">
        <v>573</v>
      </c>
      <c r="T74" s="33"/>
      <c r="U74" s="33" t="s">
        <v>571</v>
      </c>
      <c r="V74" s="34" t="s">
        <v>574</v>
      </c>
      <c r="W74" s="34" t="str">
        <f t="shared" si="7"/>
        <v>433002********0837</v>
      </c>
      <c r="X74" s="33" t="s">
        <v>575</v>
      </c>
      <c r="Y74" s="33" t="str">
        <f t="shared" si="8"/>
        <v>137*****678</v>
      </c>
      <c r="Z74" s="33"/>
    </row>
    <row r="75" ht="45" spans="1:26">
      <c r="A75" s="32" t="s">
        <v>595</v>
      </c>
      <c r="B75" s="33" t="s">
        <v>25</v>
      </c>
      <c r="C75" s="33" t="s">
        <v>26</v>
      </c>
      <c r="D75" s="33" t="s">
        <v>27</v>
      </c>
      <c r="E75" s="34" t="s">
        <v>577</v>
      </c>
      <c r="F75" s="33" t="s">
        <v>578</v>
      </c>
      <c r="G75" s="33" t="s">
        <v>58</v>
      </c>
      <c r="H75" s="34" t="s">
        <v>579</v>
      </c>
      <c r="I75" s="34" t="str">
        <f t="shared" si="5"/>
        <v>431281********1003X</v>
      </c>
      <c r="J75" s="33" t="s">
        <v>659</v>
      </c>
      <c r="K75" s="34" t="s">
        <v>580</v>
      </c>
      <c r="L75" s="33">
        <v>1</v>
      </c>
      <c r="M75" s="33" t="s">
        <v>61</v>
      </c>
      <c r="N75" s="33">
        <v>202409</v>
      </c>
      <c r="O75" s="34" t="s">
        <v>581</v>
      </c>
      <c r="P75" s="33" t="s">
        <v>582</v>
      </c>
      <c r="Q75" s="149" t="s">
        <v>583</v>
      </c>
      <c r="R75" s="34" t="str">
        <f t="shared" si="6"/>
        <v>810***********993</v>
      </c>
      <c r="S75" s="33">
        <v>1500</v>
      </c>
      <c r="T75" s="33"/>
      <c r="U75" s="33" t="s">
        <v>582</v>
      </c>
      <c r="V75" s="149" t="s">
        <v>584</v>
      </c>
      <c r="W75" s="34" t="str">
        <f t="shared" si="7"/>
        <v>433002********80813</v>
      </c>
      <c r="X75" s="33">
        <v>15115199146</v>
      </c>
      <c r="Y75" s="33" t="str">
        <f t="shared" si="8"/>
        <v>151*****146</v>
      </c>
      <c r="Z75" s="33"/>
    </row>
    <row r="76" ht="45" spans="1:26">
      <c r="A76" s="32" t="s">
        <v>604</v>
      </c>
      <c r="B76" s="33" t="s">
        <v>25</v>
      </c>
      <c r="C76" s="33" t="s">
        <v>26</v>
      </c>
      <c r="D76" s="33" t="s">
        <v>27</v>
      </c>
      <c r="E76" s="34" t="s">
        <v>586</v>
      </c>
      <c r="F76" s="33" t="s">
        <v>587</v>
      </c>
      <c r="G76" s="33" t="s">
        <v>58</v>
      </c>
      <c r="H76" s="149" t="s">
        <v>588</v>
      </c>
      <c r="I76" s="34" t="str">
        <f t="shared" si="5"/>
        <v>431281********0112</v>
      </c>
      <c r="J76" s="33" t="s">
        <v>659</v>
      </c>
      <c r="K76" s="34" t="s">
        <v>103</v>
      </c>
      <c r="L76" s="33">
        <v>5</v>
      </c>
      <c r="M76" s="33" t="s">
        <v>34</v>
      </c>
      <c r="N76" s="33" t="s">
        <v>589</v>
      </c>
      <c r="O76" s="34" t="s">
        <v>237</v>
      </c>
      <c r="P76" s="33" t="s">
        <v>590</v>
      </c>
      <c r="Q76" s="149" t="s">
        <v>591</v>
      </c>
      <c r="R76" s="34" t="str">
        <f t="shared" si="6"/>
        <v>810***********405</v>
      </c>
      <c r="S76" s="33">
        <v>1500</v>
      </c>
      <c r="T76" s="33"/>
      <c r="U76" s="33" t="s">
        <v>590</v>
      </c>
      <c r="V76" s="34" t="s">
        <v>592</v>
      </c>
      <c r="W76" s="34" t="str">
        <f t="shared" si="7"/>
        <v>433002********2813</v>
      </c>
      <c r="X76" s="33" t="s">
        <v>593</v>
      </c>
      <c r="Y76" s="33" t="str">
        <f t="shared" si="8"/>
        <v>187*****402</v>
      </c>
      <c r="Z76" s="33" t="s">
        <v>594</v>
      </c>
    </row>
    <row r="77" ht="45" spans="1:26">
      <c r="A77" s="32" t="s">
        <v>611</v>
      </c>
      <c r="B77" s="33" t="s">
        <v>25</v>
      </c>
      <c r="C77" s="33" t="s">
        <v>26</v>
      </c>
      <c r="D77" s="33" t="s">
        <v>27</v>
      </c>
      <c r="E77" s="34" t="s">
        <v>586</v>
      </c>
      <c r="F77" s="33" t="s">
        <v>596</v>
      </c>
      <c r="G77" s="33" t="s">
        <v>58</v>
      </c>
      <c r="H77" s="149" t="s">
        <v>597</v>
      </c>
      <c r="I77" s="34" t="str">
        <f t="shared" si="5"/>
        <v>431281********0018</v>
      </c>
      <c r="J77" s="33" t="s">
        <v>659</v>
      </c>
      <c r="K77" s="34" t="s">
        <v>598</v>
      </c>
      <c r="L77" s="33">
        <v>3</v>
      </c>
      <c r="M77" s="33" t="s">
        <v>34</v>
      </c>
      <c r="N77" s="33" t="s">
        <v>86</v>
      </c>
      <c r="O77" s="34" t="s">
        <v>599</v>
      </c>
      <c r="P77" s="33" t="s">
        <v>600</v>
      </c>
      <c r="Q77" s="149" t="s">
        <v>601</v>
      </c>
      <c r="R77" s="34" t="str">
        <f t="shared" si="6"/>
        <v>810***********891</v>
      </c>
      <c r="S77" s="33">
        <v>1500</v>
      </c>
      <c r="T77" s="33"/>
      <c r="U77" s="33" t="s">
        <v>600</v>
      </c>
      <c r="V77" s="34" t="s">
        <v>602</v>
      </c>
      <c r="W77" s="34" t="str">
        <f t="shared" si="7"/>
        <v>433002********0819</v>
      </c>
      <c r="X77" s="33" t="s">
        <v>603</v>
      </c>
      <c r="Y77" s="33" t="str">
        <f t="shared" si="8"/>
        <v>183*****146</v>
      </c>
      <c r="Z77" s="33"/>
    </row>
    <row r="78" ht="51" customHeight="1" spans="1:26">
      <c r="A78" s="32" t="s">
        <v>619</v>
      </c>
      <c r="B78" s="33" t="s">
        <v>25</v>
      </c>
      <c r="C78" s="33" t="s">
        <v>26</v>
      </c>
      <c r="D78" s="33" t="s">
        <v>27</v>
      </c>
      <c r="E78" s="34" t="s">
        <v>605</v>
      </c>
      <c r="F78" s="33" t="s">
        <v>606</v>
      </c>
      <c r="G78" s="33" t="s">
        <v>58</v>
      </c>
      <c r="H78" s="34" t="s">
        <v>607</v>
      </c>
      <c r="I78" s="34" t="str">
        <f t="shared" si="5"/>
        <v>431281********0179</v>
      </c>
      <c r="J78" s="33" t="s">
        <v>659</v>
      </c>
      <c r="K78" s="34" t="s">
        <v>60</v>
      </c>
      <c r="L78" s="33">
        <v>1</v>
      </c>
      <c r="M78" s="33" t="s">
        <v>61</v>
      </c>
      <c r="N78" s="33">
        <v>202409</v>
      </c>
      <c r="O78" s="34" t="s">
        <v>70</v>
      </c>
      <c r="P78" s="33" t="s">
        <v>608</v>
      </c>
      <c r="Q78" s="149" t="s">
        <v>609</v>
      </c>
      <c r="R78" s="34" t="str">
        <f t="shared" si="6"/>
        <v>810***********904</v>
      </c>
      <c r="S78" s="33" t="s">
        <v>573</v>
      </c>
      <c r="T78" s="33"/>
      <c r="U78" s="33" t="s">
        <v>608</v>
      </c>
      <c r="V78" s="34" t="s">
        <v>610</v>
      </c>
      <c r="W78" s="34" t="str">
        <f t="shared" si="7"/>
        <v>431281********681X</v>
      </c>
      <c r="X78" s="33">
        <v>18074533850</v>
      </c>
      <c r="Y78" s="33" t="str">
        <f t="shared" si="8"/>
        <v>180*****850</v>
      </c>
      <c r="Z78" s="33"/>
    </row>
    <row r="79" ht="45" spans="1:26">
      <c r="A79" s="32" t="s">
        <v>629</v>
      </c>
      <c r="B79" s="33" t="s">
        <v>25</v>
      </c>
      <c r="C79" s="33" t="s">
        <v>26</v>
      </c>
      <c r="D79" s="33" t="s">
        <v>27</v>
      </c>
      <c r="E79" s="34" t="s">
        <v>612</v>
      </c>
      <c r="F79" s="33" t="s">
        <v>613</v>
      </c>
      <c r="G79" s="33" t="s">
        <v>30</v>
      </c>
      <c r="H79" s="34" t="s">
        <v>614</v>
      </c>
      <c r="I79" s="34" t="str">
        <f t="shared" si="5"/>
        <v>431281********0024</v>
      </c>
      <c r="J79" s="33" t="s">
        <v>659</v>
      </c>
      <c r="K79" s="34" t="s">
        <v>363</v>
      </c>
      <c r="L79" s="33">
        <v>5</v>
      </c>
      <c r="M79" s="33" t="s">
        <v>330</v>
      </c>
      <c r="N79" s="33">
        <v>202009</v>
      </c>
      <c r="O79" s="34" t="s">
        <v>487</v>
      </c>
      <c r="P79" s="33" t="s">
        <v>615</v>
      </c>
      <c r="Q79" s="34" t="s">
        <v>616</v>
      </c>
      <c r="R79" s="34" t="str">
        <f t="shared" si="6"/>
        <v>810***********593</v>
      </c>
      <c r="S79" s="33">
        <v>1500</v>
      </c>
      <c r="T79" s="33"/>
      <c r="U79" s="33" t="s">
        <v>615</v>
      </c>
      <c r="V79" s="34" t="s">
        <v>617</v>
      </c>
      <c r="W79" s="34" t="str">
        <f t="shared" si="7"/>
        <v>433002********2911</v>
      </c>
      <c r="X79" s="33" t="s">
        <v>618</v>
      </c>
      <c r="Y79" s="33" t="str">
        <f t="shared" si="8"/>
        <v>139*****247</v>
      </c>
      <c r="Z79" s="33" t="s">
        <v>594</v>
      </c>
    </row>
    <row r="80" ht="45" spans="1:26">
      <c r="A80" s="32" t="s">
        <v>638</v>
      </c>
      <c r="B80" s="33" t="s">
        <v>25</v>
      </c>
      <c r="C80" s="33" t="s">
        <v>26</v>
      </c>
      <c r="D80" s="33" t="s">
        <v>27</v>
      </c>
      <c r="E80" s="34" t="s">
        <v>620</v>
      </c>
      <c r="F80" s="33" t="s">
        <v>621</v>
      </c>
      <c r="G80" s="33" t="s">
        <v>30</v>
      </c>
      <c r="H80" s="34" t="s">
        <v>622</v>
      </c>
      <c r="I80" s="34" t="str">
        <f t="shared" si="5"/>
        <v>431281********004X</v>
      </c>
      <c r="J80" s="33" t="s">
        <v>659</v>
      </c>
      <c r="K80" s="34" t="s">
        <v>623</v>
      </c>
      <c r="L80" s="33">
        <v>2</v>
      </c>
      <c r="M80" s="33" t="s">
        <v>330</v>
      </c>
      <c r="N80" s="33">
        <v>202309</v>
      </c>
      <c r="O80" s="34" t="s">
        <v>624</v>
      </c>
      <c r="P80" s="33" t="s">
        <v>625</v>
      </c>
      <c r="Q80" s="34" t="s">
        <v>626</v>
      </c>
      <c r="R80" s="34" t="str">
        <f t="shared" si="6"/>
        <v>810***********536</v>
      </c>
      <c r="S80" s="33">
        <v>1500</v>
      </c>
      <c r="T80" s="33"/>
      <c r="U80" s="33" t="s">
        <v>625</v>
      </c>
      <c r="V80" s="34" t="s">
        <v>627</v>
      </c>
      <c r="W80" s="34" t="str">
        <f t="shared" si="7"/>
        <v>433002********0811</v>
      </c>
      <c r="X80" s="33" t="s">
        <v>628</v>
      </c>
      <c r="Y80" s="33" t="str">
        <f t="shared" si="8"/>
        <v>152*****685</v>
      </c>
      <c r="Z80" s="33"/>
    </row>
    <row r="81" ht="45" spans="1:26">
      <c r="A81" s="32" t="s">
        <v>647</v>
      </c>
      <c r="B81" s="33" t="s">
        <v>25</v>
      </c>
      <c r="C81" s="33" t="s">
        <v>26</v>
      </c>
      <c r="D81" s="33" t="s">
        <v>27</v>
      </c>
      <c r="E81" s="34" t="s">
        <v>630</v>
      </c>
      <c r="F81" s="33" t="s">
        <v>631</v>
      </c>
      <c r="G81" s="33" t="s">
        <v>30</v>
      </c>
      <c r="H81" s="34" t="s">
        <v>632</v>
      </c>
      <c r="I81" s="34" t="str">
        <f t="shared" si="5"/>
        <v>431281********026X</v>
      </c>
      <c r="J81" s="33" t="s">
        <v>659</v>
      </c>
      <c r="K81" s="34" t="s">
        <v>286</v>
      </c>
      <c r="L81" s="33">
        <v>1</v>
      </c>
      <c r="M81" s="33" t="s">
        <v>633</v>
      </c>
      <c r="N81" s="33">
        <v>202409</v>
      </c>
      <c r="O81" s="34" t="s">
        <v>634</v>
      </c>
      <c r="P81" s="33" t="s">
        <v>635</v>
      </c>
      <c r="Q81" s="149" t="s">
        <v>636</v>
      </c>
      <c r="R81" s="34" t="str">
        <f t="shared" si="6"/>
        <v>810***********468</v>
      </c>
      <c r="S81" s="33">
        <v>1500</v>
      </c>
      <c r="T81" s="33"/>
      <c r="U81" s="33" t="s">
        <v>635</v>
      </c>
      <c r="V81" s="34" t="s">
        <v>637</v>
      </c>
      <c r="W81" s="34" t="str">
        <f t="shared" si="7"/>
        <v>433002********0814</v>
      </c>
      <c r="X81" s="33">
        <v>13787551852</v>
      </c>
      <c r="Y81" s="33" t="str">
        <f t="shared" si="8"/>
        <v>137*****852</v>
      </c>
      <c r="Z81" s="33"/>
    </row>
    <row r="82" ht="45" spans="1:26">
      <c r="A82" s="32" t="s">
        <v>810</v>
      </c>
      <c r="B82" s="33" t="s">
        <v>25</v>
      </c>
      <c r="C82" s="33" t="s">
        <v>26</v>
      </c>
      <c r="D82" s="33" t="s">
        <v>27</v>
      </c>
      <c r="E82" s="34" t="s">
        <v>612</v>
      </c>
      <c r="F82" s="33" t="s">
        <v>639</v>
      </c>
      <c r="G82" s="33" t="s">
        <v>58</v>
      </c>
      <c r="H82" s="34" t="s">
        <v>640</v>
      </c>
      <c r="I82" s="34" t="str">
        <f t="shared" si="5"/>
        <v>431281********6817</v>
      </c>
      <c r="J82" s="33" t="s">
        <v>659</v>
      </c>
      <c r="K82" s="34" t="s">
        <v>641</v>
      </c>
      <c r="L82" s="33">
        <v>3</v>
      </c>
      <c r="M82" s="33" t="s">
        <v>330</v>
      </c>
      <c r="N82" s="33">
        <v>202208</v>
      </c>
      <c r="O82" s="34" t="s">
        <v>642</v>
      </c>
      <c r="P82" s="33" t="s">
        <v>643</v>
      </c>
      <c r="Q82" s="34" t="s">
        <v>644</v>
      </c>
      <c r="R82" s="34" t="str">
        <f t="shared" si="6"/>
        <v>623***********14465</v>
      </c>
      <c r="S82" s="33">
        <v>1500</v>
      </c>
      <c r="T82" s="33"/>
      <c r="U82" s="33" t="s">
        <v>643</v>
      </c>
      <c r="V82" s="34" t="s">
        <v>645</v>
      </c>
      <c r="W82" s="34" t="str">
        <f t="shared" si="7"/>
        <v>433002********2918</v>
      </c>
      <c r="X82" s="33" t="s">
        <v>646</v>
      </c>
      <c r="Y82" s="33" t="str">
        <f t="shared" si="8"/>
        <v>183*****315</v>
      </c>
      <c r="Z82" s="33"/>
    </row>
    <row r="83" ht="45" spans="1:26">
      <c r="A83" s="32" t="s">
        <v>811</v>
      </c>
      <c r="B83" s="33" t="s">
        <v>25</v>
      </c>
      <c r="C83" s="33" t="s">
        <v>26</v>
      </c>
      <c r="D83" s="33" t="s">
        <v>27</v>
      </c>
      <c r="E83" s="34" t="s">
        <v>648</v>
      </c>
      <c r="F83" s="33" t="s">
        <v>649</v>
      </c>
      <c r="G83" s="33" t="s">
        <v>30</v>
      </c>
      <c r="H83" s="34" t="s">
        <v>650</v>
      </c>
      <c r="I83" s="34" t="str">
        <f t="shared" si="5"/>
        <v>431281********0169</v>
      </c>
      <c r="J83" s="33" t="s">
        <v>659</v>
      </c>
      <c r="K83" s="34" t="s">
        <v>60</v>
      </c>
      <c r="L83" s="33" t="s">
        <v>319</v>
      </c>
      <c r="M83" s="33" t="s">
        <v>633</v>
      </c>
      <c r="N83" s="33" t="s">
        <v>651</v>
      </c>
      <c r="O83" s="34" t="s">
        <v>147</v>
      </c>
      <c r="P83" s="33" t="s">
        <v>652</v>
      </c>
      <c r="Q83" s="34" t="s">
        <v>653</v>
      </c>
      <c r="R83" s="34" t="str">
        <f t="shared" si="6"/>
        <v>810***********297</v>
      </c>
      <c r="S83" s="33" t="s">
        <v>573</v>
      </c>
      <c r="T83" s="33"/>
      <c r="U83" s="33" t="s">
        <v>652</v>
      </c>
      <c r="V83" s="34" t="s">
        <v>654</v>
      </c>
      <c r="W83" s="34" t="str">
        <f t="shared" si="7"/>
        <v>431281********682X</v>
      </c>
      <c r="X83" s="33">
        <v>13530882750</v>
      </c>
      <c r="Y83" s="33" t="str">
        <f t="shared" si="8"/>
        <v>135*****750</v>
      </c>
      <c r="Z83" s="33"/>
    </row>
    <row r="84" s="3" customFormat="1" ht="30" customHeight="1" spans="1:26">
      <c r="A84" s="32"/>
      <c r="B84" s="33"/>
      <c r="C84" s="33" t="s">
        <v>655</v>
      </c>
      <c r="D84" s="33"/>
      <c r="E84" s="34"/>
      <c r="F84" s="33"/>
      <c r="G84" s="33"/>
      <c r="H84" s="34"/>
      <c r="I84" s="33"/>
      <c r="J84" s="101"/>
      <c r="K84" s="33"/>
      <c r="L84" s="33"/>
      <c r="M84" s="33"/>
      <c r="N84" s="34"/>
      <c r="O84" s="33"/>
      <c r="P84" s="34"/>
      <c r="Q84" s="33">
        <v>115500</v>
      </c>
      <c r="R84" s="33"/>
      <c r="S84" s="102">
        <v>118500</v>
      </c>
      <c r="T84" s="34"/>
      <c r="U84" s="33"/>
      <c r="V84" s="33"/>
      <c r="W84" s="33"/>
      <c r="X84" s="34"/>
      <c r="Y84" s="33"/>
      <c r="Z84" s="33"/>
    </row>
  </sheetData>
  <autoFilter xmlns:etc="http://www.wps.cn/officeDocument/2017/etCustomData" ref="A1:Z84" etc:filterBottomFollowUsedRange="0">
    <extLst/>
  </autoFilter>
  <mergeCells count="2">
    <mergeCell ref="A1:Z1"/>
    <mergeCell ref="A2:X2"/>
  </mergeCells>
  <printOptions horizontalCentered="1" verticalCentered="1"/>
  <pageMargins left="0.751388888888889" right="0.751388888888889" top="0.511805555555556" bottom="0.550694444444444" header="0.275" footer="0.314583333333333"/>
  <pageSetup paperSize="9" scale="6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I13" sqref="I13"/>
    </sheetView>
  </sheetViews>
  <sheetFormatPr defaultColWidth="10.2857142857143" defaultRowHeight="14.25"/>
  <cols>
    <col min="1" max="1" width="19.1428571428571" style="38" customWidth="1"/>
    <col min="2" max="2" width="25.4285714285714" style="38" customWidth="1"/>
    <col min="3" max="3" width="19.5714285714286" style="38" customWidth="1"/>
    <col min="4" max="4" width="11.1428571428571" style="40" customWidth="1"/>
    <col min="5" max="5" width="14.7142857142857" style="40" customWidth="1"/>
    <col min="6" max="16384" width="10.2857142857143" style="38"/>
  </cols>
  <sheetData>
    <row r="1" s="38" customFormat="1" ht="54" customHeight="1" spans="1:5">
      <c r="A1" s="41" t="s">
        <v>812</v>
      </c>
      <c r="B1" s="41"/>
      <c r="C1" s="41"/>
      <c r="D1" s="42"/>
      <c r="E1" s="42"/>
    </row>
    <row r="2" s="38" customFormat="1" ht="45" customHeight="1" spans="1:5">
      <c r="A2" s="43" t="s">
        <v>813</v>
      </c>
      <c r="B2" s="44"/>
      <c r="C2" s="45" t="s">
        <v>814</v>
      </c>
      <c r="D2" s="46"/>
      <c r="E2" s="47"/>
    </row>
    <row r="3" s="39" customFormat="1" ht="44" customHeight="1" spans="1:5">
      <c r="A3" s="43" t="s">
        <v>815</v>
      </c>
      <c r="B3" s="44"/>
      <c r="C3" s="48" t="s">
        <v>816</v>
      </c>
      <c r="D3" s="49"/>
      <c r="E3" s="50"/>
    </row>
    <row r="4" s="39" customFormat="1" ht="31" customHeight="1" spans="1:5">
      <c r="A4" s="43" t="s">
        <v>817</v>
      </c>
      <c r="B4" s="43"/>
      <c r="C4" s="51" t="s">
        <v>818</v>
      </c>
      <c r="D4" s="52"/>
      <c r="E4" s="53"/>
    </row>
    <row r="5" s="39" customFormat="1" ht="26.1" customHeight="1" spans="1:5">
      <c r="A5" s="43" t="s">
        <v>819</v>
      </c>
      <c r="B5" s="54"/>
      <c r="C5" s="55" t="s">
        <v>820</v>
      </c>
      <c r="D5" s="56"/>
      <c r="E5" s="57"/>
    </row>
    <row r="6" s="39" customFormat="1" ht="26.1" customHeight="1" spans="1:5">
      <c r="A6" s="43" t="s">
        <v>821</v>
      </c>
      <c r="B6" s="58"/>
      <c r="C6" s="59"/>
      <c r="D6" s="60"/>
      <c r="E6" s="61"/>
    </row>
    <row r="7" s="39" customFormat="1" ht="26.1" customHeight="1" spans="1:5">
      <c r="A7" s="43" t="s">
        <v>822</v>
      </c>
      <c r="B7" s="58"/>
      <c r="C7" s="59" t="s">
        <v>823</v>
      </c>
      <c r="D7" s="62"/>
      <c r="E7" s="63"/>
    </row>
    <row r="8" s="39" customFormat="1" ht="26.1" customHeight="1" spans="1:5">
      <c r="A8" s="43" t="s">
        <v>824</v>
      </c>
      <c r="B8" s="43"/>
      <c r="C8" s="64"/>
      <c r="D8" s="60"/>
      <c r="E8" s="61"/>
    </row>
    <row r="9" s="39" customFormat="1" ht="26.1" customHeight="1" spans="1:5">
      <c r="A9" s="43" t="s">
        <v>825</v>
      </c>
      <c r="B9" s="65"/>
      <c r="C9" s="66" t="s">
        <v>826</v>
      </c>
      <c r="D9" s="67"/>
      <c r="E9" s="68"/>
    </row>
    <row r="10" s="39" customFormat="1" ht="44" customHeight="1" spans="1:10">
      <c r="A10" s="69" t="s">
        <v>827</v>
      </c>
      <c r="B10" s="69"/>
      <c r="C10" s="69"/>
      <c r="D10" s="69"/>
      <c r="E10" s="69"/>
      <c r="J10" s="98"/>
    </row>
    <row r="11" s="39" customFormat="1" ht="21.95" customHeight="1" spans="1:5">
      <c r="A11" s="157" t="s">
        <v>828</v>
      </c>
      <c r="B11" s="69"/>
      <c r="C11" s="69"/>
      <c r="D11" s="62"/>
      <c r="E11" s="62"/>
    </row>
    <row r="12" s="39" customFormat="1" ht="24" customHeight="1" spans="1:5">
      <c r="A12" s="70" t="s">
        <v>829</v>
      </c>
      <c r="B12" s="70"/>
      <c r="C12" s="70"/>
      <c r="D12" s="71"/>
      <c r="E12" s="71"/>
    </row>
    <row r="13" s="39" customFormat="1" ht="27.95" customHeight="1" spans="1:5">
      <c r="A13" s="72" t="s">
        <v>830</v>
      </c>
      <c r="B13" s="73"/>
      <c r="C13" s="51" t="s">
        <v>831</v>
      </c>
      <c r="D13" s="74"/>
      <c r="E13" s="75"/>
    </row>
    <row r="14" s="39" customFormat="1" ht="27.95" customHeight="1" spans="1:5">
      <c r="A14" s="76" t="s">
        <v>832</v>
      </c>
      <c r="B14" s="77"/>
      <c r="C14" s="78"/>
      <c r="D14" s="79"/>
      <c r="E14" s="80"/>
    </row>
    <row r="15" s="39" customFormat="1" ht="27.95" customHeight="1" spans="1:5">
      <c r="A15" s="81"/>
      <c r="B15" s="70" t="s">
        <v>833</v>
      </c>
      <c r="C15" s="82"/>
      <c r="D15" s="83"/>
      <c r="E15" s="84"/>
    </row>
    <row r="16" s="39" customFormat="1" ht="27.95" customHeight="1" spans="1:5">
      <c r="A16" s="85" t="s">
        <v>834</v>
      </c>
      <c r="B16" s="86"/>
      <c r="C16" s="64" t="s">
        <v>835</v>
      </c>
      <c r="D16" s="79"/>
      <c r="E16" s="80"/>
    </row>
    <row r="17" s="39" customFormat="1" ht="27.95" customHeight="1" spans="1:5">
      <c r="A17" s="72" t="s">
        <v>836</v>
      </c>
      <c r="B17" s="87"/>
      <c r="C17" s="88"/>
      <c r="D17" s="83"/>
      <c r="E17" s="84"/>
    </row>
    <row r="18" s="39" customFormat="1" ht="27.95" customHeight="1" spans="1:5">
      <c r="A18" s="76" t="s">
        <v>837</v>
      </c>
      <c r="B18" s="89"/>
      <c r="C18" s="51" t="s">
        <v>838</v>
      </c>
      <c r="D18" s="90"/>
      <c r="E18" s="91"/>
    </row>
    <row r="19" s="39" customFormat="1" ht="27.95" customHeight="1" spans="1:5">
      <c r="A19" s="64"/>
      <c r="B19" s="92" t="s">
        <v>839</v>
      </c>
      <c r="C19" s="78"/>
      <c r="D19" s="79"/>
      <c r="E19" s="80"/>
    </row>
    <row r="20" s="39" customFormat="1" ht="27.95" customHeight="1" spans="1:5">
      <c r="A20" s="66" t="s">
        <v>840</v>
      </c>
      <c r="B20" s="93"/>
      <c r="C20" s="66" t="s">
        <v>841</v>
      </c>
      <c r="D20" s="94"/>
      <c r="E20" s="93"/>
    </row>
    <row r="21" s="39" customFormat="1" ht="27.95" customHeight="1" spans="1:5">
      <c r="A21" s="69" t="s">
        <v>842</v>
      </c>
      <c r="B21" s="69"/>
      <c r="C21" s="69"/>
      <c r="D21" s="62"/>
      <c r="E21" s="62"/>
    </row>
    <row r="22" s="39" customFormat="1" ht="27.95" customHeight="1" spans="1:5">
      <c r="A22" s="69" t="s">
        <v>843</v>
      </c>
      <c r="B22" s="69"/>
      <c r="C22" s="69"/>
      <c r="D22" s="62"/>
      <c r="E22" s="62"/>
    </row>
    <row r="23" s="39" customFormat="1" ht="27.95" customHeight="1" spans="1:5">
      <c r="A23" s="95" t="s">
        <v>844</v>
      </c>
      <c r="B23" s="95"/>
      <c r="C23" s="95"/>
      <c r="D23" s="96"/>
      <c r="E23" s="60"/>
    </row>
    <row r="24" s="39" customFormat="1" ht="27.95" customHeight="1" spans="1:7">
      <c r="A24" s="69" t="s">
        <v>845</v>
      </c>
      <c r="B24" s="69"/>
      <c r="C24" s="69"/>
      <c r="D24" s="62"/>
      <c r="E24" s="62"/>
      <c r="G24" s="97"/>
    </row>
  </sheetData>
  <mergeCells count="19">
    <mergeCell ref="A1:E1"/>
    <mergeCell ref="D2:E2"/>
    <mergeCell ref="D3:E3"/>
    <mergeCell ref="D4:E4"/>
    <mergeCell ref="C5:E5"/>
    <mergeCell ref="C7:E7"/>
    <mergeCell ref="C9:E9"/>
    <mergeCell ref="A10:E10"/>
    <mergeCell ref="A11:E11"/>
    <mergeCell ref="A12:E12"/>
    <mergeCell ref="A14:B14"/>
    <mergeCell ref="C14:E14"/>
    <mergeCell ref="A16:B16"/>
    <mergeCell ref="A18:B18"/>
    <mergeCell ref="A20:B20"/>
    <mergeCell ref="C20:E20"/>
    <mergeCell ref="A21:E21"/>
    <mergeCell ref="A22:E22"/>
    <mergeCell ref="A24:E2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J21" sqref="J21"/>
    </sheetView>
  </sheetViews>
  <sheetFormatPr defaultColWidth="9" defaultRowHeight="12.75"/>
  <sheetData>
    <row r="1" ht="31.5" spans="1:22">
      <c r="A1" s="13" t="s">
        <v>846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21"/>
      <c r="R1" s="14"/>
      <c r="S1" s="14"/>
      <c r="T1" s="14"/>
      <c r="U1" s="1"/>
      <c r="V1" s="1"/>
    </row>
    <row r="2" ht="13.5" spans="1:22">
      <c r="A2" s="15" t="s">
        <v>847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2"/>
      <c r="R2" s="15"/>
      <c r="S2" s="15"/>
      <c r="T2" s="15"/>
      <c r="U2" s="2"/>
      <c r="V2" s="2"/>
    </row>
    <row r="3" spans="1:22">
      <c r="A3" s="3"/>
      <c r="B3" s="3"/>
      <c r="C3" s="3"/>
      <c r="D3" s="3"/>
      <c r="E3" s="31"/>
      <c r="F3" s="3"/>
      <c r="G3" s="3"/>
      <c r="H3" s="31"/>
      <c r="I3" s="3"/>
      <c r="J3" s="31"/>
      <c r="K3" s="3"/>
      <c r="L3" s="3"/>
      <c r="M3" s="3"/>
      <c r="N3" s="31"/>
      <c r="O3" s="3"/>
      <c r="P3" s="31"/>
      <c r="Q3" s="11"/>
      <c r="R3" s="3"/>
      <c r="S3" s="3"/>
      <c r="T3" s="31"/>
      <c r="U3" s="3"/>
      <c r="V3" s="3"/>
    </row>
    <row r="4" ht="33.75" spans="1:22">
      <c r="A4" s="16" t="s">
        <v>3</v>
      </c>
      <c r="B4" s="17" t="s">
        <v>4</v>
      </c>
      <c r="C4" s="16" t="s">
        <v>5</v>
      </c>
      <c r="D4" s="17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23" t="s">
        <v>19</v>
      </c>
      <c r="R4" s="16" t="s">
        <v>20</v>
      </c>
      <c r="S4" s="16" t="s">
        <v>21</v>
      </c>
      <c r="T4" s="16" t="s">
        <v>22</v>
      </c>
      <c r="U4" s="16" t="s">
        <v>23</v>
      </c>
      <c r="V4" s="17" t="s">
        <v>24</v>
      </c>
    </row>
    <row r="5" spans="1:22">
      <c r="A5" s="32">
        <v>1</v>
      </c>
      <c r="B5" s="33" t="s">
        <v>25</v>
      </c>
      <c r="C5" s="33" t="s">
        <v>26</v>
      </c>
      <c r="D5" s="33" t="s">
        <v>27</v>
      </c>
      <c r="E5" s="34" t="s">
        <v>848</v>
      </c>
      <c r="F5" s="33" t="s">
        <v>848</v>
      </c>
      <c r="G5" s="34" t="s">
        <v>848</v>
      </c>
      <c r="H5" s="34" t="s">
        <v>848</v>
      </c>
      <c r="I5" s="34" t="s">
        <v>848</v>
      </c>
      <c r="J5" s="34" t="s">
        <v>848</v>
      </c>
      <c r="K5" s="34" t="s">
        <v>848</v>
      </c>
      <c r="L5" s="34" t="s">
        <v>848</v>
      </c>
      <c r="M5" s="34" t="s">
        <v>848</v>
      </c>
      <c r="N5" s="34" t="s">
        <v>848</v>
      </c>
      <c r="O5" s="34" t="s">
        <v>848</v>
      </c>
      <c r="P5" s="34" t="s">
        <v>848</v>
      </c>
      <c r="Q5" s="34" t="s">
        <v>848</v>
      </c>
      <c r="R5" s="33"/>
      <c r="S5" s="34" t="s">
        <v>848</v>
      </c>
      <c r="T5" s="34" t="s">
        <v>848</v>
      </c>
      <c r="U5" s="34" t="s">
        <v>848</v>
      </c>
      <c r="V5" s="33"/>
    </row>
    <row r="6" spans="1:22">
      <c r="A6" s="32"/>
      <c r="B6" s="33"/>
      <c r="C6" s="33"/>
      <c r="D6" s="33"/>
      <c r="E6" s="34"/>
      <c r="F6" s="33"/>
      <c r="G6" s="33"/>
      <c r="H6" s="34"/>
      <c r="I6" s="33"/>
      <c r="J6" s="34"/>
      <c r="K6" s="33"/>
      <c r="L6" s="33"/>
      <c r="M6" s="33"/>
      <c r="N6" s="34"/>
      <c r="O6" s="33"/>
      <c r="P6" s="34"/>
      <c r="Q6" s="33"/>
      <c r="R6" s="33"/>
      <c r="S6" s="33"/>
      <c r="T6" s="34"/>
      <c r="U6" s="33"/>
      <c r="V6" s="33"/>
    </row>
    <row r="7" spans="1:22">
      <c r="A7" s="32"/>
      <c r="B7" s="33"/>
      <c r="C7" s="33"/>
      <c r="D7" s="33"/>
      <c r="E7" s="34"/>
      <c r="F7" s="33"/>
      <c r="G7" s="33"/>
      <c r="H7" s="34"/>
      <c r="I7" s="33"/>
      <c r="J7" s="34"/>
      <c r="K7" s="33"/>
      <c r="L7" s="33"/>
      <c r="M7" s="33"/>
      <c r="N7" s="34"/>
      <c r="O7" s="33"/>
      <c r="P7" s="34"/>
      <c r="Q7" s="33"/>
      <c r="R7" s="33"/>
      <c r="S7" s="33"/>
      <c r="T7" s="34"/>
      <c r="U7" s="33"/>
      <c r="V7" s="33"/>
    </row>
    <row r="8" spans="1:22">
      <c r="A8" s="32"/>
      <c r="B8" s="33"/>
      <c r="C8" s="33"/>
      <c r="D8" s="33"/>
      <c r="E8" s="34"/>
      <c r="F8" s="33"/>
      <c r="G8" s="33"/>
      <c r="H8" s="34"/>
      <c r="I8" s="33"/>
      <c r="J8" s="34"/>
      <c r="K8" s="33"/>
      <c r="L8" s="33"/>
      <c r="M8" s="33"/>
      <c r="N8" s="34"/>
      <c r="O8" s="33"/>
      <c r="P8" s="34"/>
      <c r="Q8" s="33"/>
      <c r="R8" s="33"/>
      <c r="S8" s="33"/>
      <c r="T8" s="34"/>
      <c r="U8" s="33"/>
      <c r="V8" s="34"/>
    </row>
    <row r="9" spans="1:22">
      <c r="A9" s="32"/>
      <c r="B9" s="33"/>
      <c r="C9" s="33"/>
      <c r="D9" s="33"/>
      <c r="E9" s="34"/>
      <c r="F9" s="33"/>
      <c r="G9" s="33"/>
      <c r="H9" s="34"/>
      <c r="I9" s="33"/>
      <c r="J9" s="34"/>
      <c r="K9" s="33"/>
      <c r="L9" s="33"/>
      <c r="M9" s="33"/>
      <c r="N9" s="34"/>
      <c r="O9" s="33"/>
      <c r="P9" s="34"/>
      <c r="Q9" s="33"/>
      <c r="R9" s="33"/>
      <c r="S9" s="33"/>
      <c r="T9" s="34"/>
      <c r="U9" s="33"/>
      <c r="V9" s="34"/>
    </row>
    <row r="10" spans="1:22">
      <c r="A10" s="32"/>
      <c r="B10" s="33"/>
      <c r="C10" s="33"/>
      <c r="D10" s="33"/>
      <c r="E10" s="34"/>
      <c r="F10" s="33"/>
      <c r="G10" s="33"/>
      <c r="H10" s="34"/>
      <c r="I10" s="33"/>
      <c r="J10" s="34"/>
      <c r="K10" s="33"/>
      <c r="L10" s="33"/>
      <c r="M10" s="33"/>
      <c r="N10" s="34"/>
      <c r="O10" s="33"/>
      <c r="P10" s="34"/>
      <c r="Q10" s="33"/>
      <c r="R10" s="33"/>
      <c r="S10" s="33"/>
      <c r="T10" s="34"/>
      <c r="U10" s="33"/>
      <c r="V10" s="33"/>
    </row>
    <row r="11" spans="1:22">
      <c r="A11" s="32"/>
      <c r="B11" s="33"/>
      <c r="C11" s="33"/>
      <c r="D11" s="33"/>
      <c r="E11" s="34"/>
      <c r="F11" s="33"/>
      <c r="G11" s="33"/>
      <c r="H11" s="34"/>
      <c r="I11" s="33"/>
      <c r="J11" s="34"/>
      <c r="K11" s="33"/>
      <c r="L11" s="33"/>
      <c r="M11" s="33"/>
      <c r="N11" s="34"/>
      <c r="O11" s="33"/>
      <c r="P11" s="34"/>
      <c r="Q11" s="33"/>
      <c r="R11" s="33"/>
      <c r="S11" s="33"/>
      <c r="T11" s="34"/>
      <c r="U11" s="33"/>
      <c r="V11" s="33"/>
    </row>
    <row r="12" spans="1:22">
      <c r="A12" s="35" t="s">
        <v>655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34" t="s">
        <v>848</v>
      </c>
      <c r="R12" s="33"/>
      <c r="S12" s="33"/>
      <c r="T12" s="34"/>
      <c r="U12" s="33"/>
      <c r="V12" s="33"/>
    </row>
  </sheetData>
  <mergeCells count="3">
    <mergeCell ref="A1:T1"/>
    <mergeCell ref="A2:T2"/>
    <mergeCell ref="A12:P1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3"/>
  <sheetViews>
    <sheetView topLeftCell="A54" workbookViewId="0">
      <selection activeCell="I65" sqref="I65"/>
    </sheetView>
  </sheetViews>
  <sheetFormatPr defaultColWidth="9" defaultRowHeight="12.75"/>
  <cols>
    <col min="1" max="1" width="5.14285714285714" style="3" customWidth="1"/>
    <col min="2" max="2" width="7.84761904761905" style="3" customWidth="1"/>
    <col min="3" max="3" width="7.71428571428571" style="3" customWidth="1"/>
    <col min="4" max="4" width="7.42857142857143" style="3" customWidth="1"/>
    <col min="5" max="6" width="9.14285714285714" style="3"/>
    <col min="7" max="7" width="5.71428571428571" style="3" customWidth="1"/>
    <col min="8" max="8" width="11" style="3" hidden="1" customWidth="1"/>
    <col min="9" max="9" width="15.2857142857143" style="3" customWidth="1"/>
    <col min="10" max="10" width="8.28571428571429" style="3" customWidth="1"/>
    <col min="11" max="11" width="17" style="3" customWidth="1"/>
    <col min="12" max="12" width="6" style="3" customWidth="1"/>
    <col min="13" max="13" width="6.84761904761905" style="3" customWidth="1"/>
    <col min="14" max="14" width="8.84761904761905" style="3" customWidth="1"/>
    <col min="15" max="15" width="10.1428571428571" style="3" customWidth="1"/>
    <col min="16" max="16" width="13.2857142857143" style="3" customWidth="1"/>
    <col min="17" max="17" width="11.4285714285714" style="3" hidden="1" customWidth="1"/>
    <col min="18" max="18" width="11.4285714285714" style="3" customWidth="1"/>
    <col min="19" max="19" width="10.2857142857143" style="11" customWidth="1"/>
    <col min="20" max="20" width="9.14285714285714" style="3" customWidth="1"/>
    <col min="21" max="21" width="8.56190476190476" style="3" customWidth="1"/>
    <col min="22" max="22" width="11.847619047619" style="3" hidden="1" customWidth="1"/>
    <col min="23" max="23" width="11.847619047619" style="3" customWidth="1"/>
    <col min="24" max="24" width="14" style="3" hidden="1" customWidth="1"/>
    <col min="25" max="25" width="14" style="3" customWidth="1"/>
    <col min="26" max="26" width="7.14285714285714" style="3" customWidth="1"/>
    <col min="27" max="16384" width="9.14285714285714" style="3"/>
  </cols>
  <sheetData>
    <row r="1" s="1" customFormat="1" ht="22.5" spans="1:19">
      <c r="A1" s="12" t="s">
        <v>0</v>
      </c>
      <c r="B1" s="12"/>
      <c r="S1" s="20"/>
    </row>
    <row r="2" s="1" customFormat="1" ht="22.5" spans="1:19">
      <c r="A2" s="2"/>
      <c r="S2" s="20"/>
    </row>
    <row r="3" s="1" customFormat="1" ht="31.5" spans="1:25">
      <c r="A3" s="13" t="s">
        <v>849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1"/>
      <c r="T3" s="14"/>
      <c r="U3" s="14"/>
      <c r="V3" s="14"/>
      <c r="W3" s="14"/>
      <c r="X3" s="14"/>
      <c r="Y3" s="14"/>
    </row>
    <row r="4" s="2" customFormat="1" ht="13.5" spans="1:25">
      <c r="A4" s="15" t="s">
        <v>850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22"/>
      <c r="T4" s="15"/>
      <c r="U4" s="15"/>
      <c r="V4" s="15"/>
      <c r="W4" s="15"/>
      <c r="X4" s="15"/>
      <c r="Y4" s="15"/>
    </row>
    <row r="5" s="3" customFormat="1" spans="19:19">
      <c r="S5" s="11"/>
    </row>
    <row r="6" s="4" customFormat="1" ht="50" customHeight="1" spans="1:26">
      <c r="A6" s="16" t="s">
        <v>3</v>
      </c>
      <c r="B6" s="17" t="s">
        <v>4</v>
      </c>
      <c r="C6" s="16" t="s">
        <v>5</v>
      </c>
      <c r="D6" s="17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10</v>
      </c>
      <c r="J6" s="16" t="s">
        <v>11</v>
      </c>
      <c r="K6" s="16" t="s">
        <v>12</v>
      </c>
      <c r="L6" s="16" t="s">
        <v>13</v>
      </c>
      <c r="M6" s="16" t="s">
        <v>14</v>
      </c>
      <c r="N6" s="16" t="s">
        <v>15</v>
      </c>
      <c r="O6" s="17" t="s">
        <v>16</v>
      </c>
      <c r="P6" s="16" t="s">
        <v>17</v>
      </c>
      <c r="Q6" s="16" t="s">
        <v>18</v>
      </c>
      <c r="R6" s="16" t="s">
        <v>18</v>
      </c>
      <c r="S6" s="23" t="s">
        <v>19</v>
      </c>
      <c r="T6" s="16" t="s">
        <v>20</v>
      </c>
      <c r="U6" s="16" t="s">
        <v>21</v>
      </c>
      <c r="V6" s="16" t="s">
        <v>22</v>
      </c>
      <c r="W6" s="16" t="s">
        <v>22</v>
      </c>
      <c r="X6" s="16" t="s">
        <v>23</v>
      </c>
      <c r="Y6" s="16" t="s">
        <v>23</v>
      </c>
      <c r="Z6" s="17" t="s">
        <v>24</v>
      </c>
    </row>
    <row r="7" s="4" customFormat="1" ht="32" customHeight="1" spans="1:26">
      <c r="A7" s="18">
        <v>1</v>
      </c>
      <c r="B7" s="18" t="s">
        <v>25</v>
      </c>
      <c r="C7" s="18" t="s">
        <v>26</v>
      </c>
      <c r="D7" s="18" t="s">
        <v>27</v>
      </c>
      <c r="E7" s="18" t="s">
        <v>445</v>
      </c>
      <c r="F7" s="18" t="s">
        <v>476</v>
      </c>
      <c r="G7" s="18" t="s">
        <v>58</v>
      </c>
      <c r="H7" s="18" t="s">
        <v>477</v>
      </c>
      <c r="I7" s="19" t="str">
        <f>REPLACE(H7,7,6,"******")</f>
        <v>431281******086812</v>
      </c>
      <c r="J7" s="18" t="s">
        <v>851</v>
      </c>
      <c r="K7" s="18" t="s">
        <v>103</v>
      </c>
      <c r="L7" s="18" t="s">
        <v>852</v>
      </c>
      <c r="M7" s="18" t="s">
        <v>34</v>
      </c>
      <c r="N7" s="18" t="s">
        <v>853</v>
      </c>
      <c r="O7" s="18" t="s">
        <v>478</v>
      </c>
      <c r="P7" s="18" t="s">
        <v>479</v>
      </c>
      <c r="Q7" s="18" t="s">
        <v>480</v>
      </c>
      <c r="R7" s="19" t="str">
        <f>REPLACE(Q7,7,6,"******")</f>
        <v>810143******33187</v>
      </c>
      <c r="S7" s="18">
        <v>1500</v>
      </c>
      <c r="T7" s="18"/>
      <c r="U7" s="18" t="s">
        <v>479</v>
      </c>
      <c r="V7" s="18" t="s">
        <v>481</v>
      </c>
      <c r="W7" s="19" t="str">
        <f>REPLACE(V7,7,6,"******")</f>
        <v>433002******102919</v>
      </c>
      <c r="X7" s="18">
        <v>15096268710</v>
      </c>
      <c r="Y7" s="19" t="str">
        <f>REPLACE(X7,7,6,"******")</f>
        <v>150962******</v>
      </c>
      <c r="Z7" s="18"/>
    </row>
    <row r="8" s="4" customFormat="1" ht="32" customHeight="1" spans="1:26">
      <c r="A8" s="18">
        <v>2</v>
      </c>
      <c r="B8" s="18" t="s">
        <v>25</v>
      </c>
      <c r="C8" s="18" t="s">
        <v>26</v>
      </c>
      <c r="D8" s="18" t="s">
        <v>27</v>
      </c>
      <c r="E8" s="18" t="s">
        <v>468</v>
      </c>
      <c r="F8" s="18" t="s">
        <v>469</v>
      </c>
      <c r="G8" s="18" t="s">
        <v>30</v>
      </c>
      <c r="H8" s="18" t="s">
        <v>470</v>
      </c>
      <c r="I8" s="19" t="str">
        <f t="shared" ref="I8:I39" si="0">REPLACE(H8,7,6,"******")</f>
        <v>431281******020082</v>
      </c>
      <c r="J8" s="18" t="s">
        <v>851</v>
      </c>
      <c r="K8" s="18" t="s">
        <v>471</v>
      </c>
      <c r="L8" s="18" t="s">
        <v>852</v>
      </c>
      <c r="M8" s="18" t="s">
        <v>34</v>
      </c>
      <c r="N8" s="18" t="s">
        <v>86</v>
      </c>
      <c r="O8" s="18" t="s">
        <v>263</v>
      </c>
      <c r="P8" s="18" t="s">
        <v>472</v>
      </c>
      <c r="Q8" s="158" t="s">
        <v>473</v>
      </c>
      <c r="R8" s="19" t="str">
        <f t="shared" ref="R8:R39" si="1">REPLACE(Q8,7,6,"******")</f>
        <v>810143******26737</v>
      </c>
      <c r="S8" s="18">
        <v>1500</v>
      </c>
      <c r="T8" s="18"/>
      <c r="U8" s="18" t="s">
        <v>472</v>
      </c>
      <c r="V8" s="18" t="s">
        <v>474</v>
      </c>
      <c r="W8" s="19" t="str">
        <f t="shared" ref="W8:W39" si="2">REPLACE(V8,7,6,"******")</f>
        <v>431281******286813</v>
      </c>
      <c r="X8" s="18">
        <v>18166168390</v>
      </c>
      <c r="Y8" s="19" t="str">
        <f t="shared" ref="Y8:Y39" si="3">REPLACE(X8,7,6,"******")</f>
        <v>181661******</v>
      </c>
      <c r="Z8" s="18"/>
    </row>
    <row r="9" s="4" customFormat="1" ht="32" customHeight="1" spans="1:26">
      <c r="A9" s="18">
        <v>3</v>
      </c>
      <c r="B9" s="18" t="s">
        <v>25</v>
      </c>
      <c r="C9" s="18" t="s">
        <v>26</v>
      </c>
      <c r="D9" s="18" t="s">
        <v>27</v>
      </c>
      <c r="E9" s="18" t="s">
        <v>461</v>
      </c>
      <c r="F9" s="18" t="s">
        <v>462</v>
      </c>
      <c r="G9" s="18" t="s">
        <v>30</v>
      </c>
      <c r="H9" s="18" t="s">
        <v>463</v>
      </c>
      <c r="I9" s="19" t="str">
        <f t="shared" si="0"/>
        <v>431281******16012X</v>
      </c>
      <c r="J9" s="18" t="s">
        <v>851</v>
      </c>
      <c r="K9" s="18" t="s">
        <v>127</v>
      </c>
      <c r="L9" s="18" t="s">
        <v>852</v>
      </c>
      <c r="M9" s="18" t="s">
        <v>34</v>
      </c>
      <c r="N9" s="18" t="s">
        <v>853</v>
      </c>
      <c r="O9" s="18" t="s">
        <v>128</v>
      </c>
      <c r="P9" s="18" t="s">
        <v>464</v>
      </c>
      <c r="Q9" s="158" t="s">
        <v>465</v>
      </c>
      <c r="R9" s="19" t="str">
        <f t="shared" si="1"/>
        <v>810143******27287</v>
      </c>
      <c r="S9" s="18">
        <v>1500</v>
      </c>
      <c r="T9" s="18"/>
      <c r="U9" s="18" t="s">
        <v>464</v>
      </c>
      <c r="V9" s="18" t="s">
        <v>466</v>
      </c>
      <c r="W9" s="19" t="str">
        <f t="shared" si="2"/>
        <v>433002******090813</v>
      </c>
      <c r="X9" s="18">
        <v>17374549635</v>
      </c>
      <c r="Y9" s="19" t="str">
        <f t="shared" si="3"/>
        <v>173745******</v>
      </c>
      <c r="Z9" s="18"/>
    </row>
    <row r="10" s="5" customFormat="1" ht="32" customHeight="1" spans="1:26">
      <c r="A10" s="18">
        <v>4</v>
      </c>
      <c r="B10" s="18" t="s">
        <v>25</v>
      </c>
      <c r="C10" s="18" t="s">
        <v>26</v>
      </c>
      <c r="D10" s="18" t="s">
        <v>27</v>
      </c>
      <c r="E10" s="18" t="s">
        <v>82</v>
      </c>
      <c r="F10" s="18" t="s">
        <v>83</v>
      </c>
      <c r="G10" s="18" t="s">
        <v>58</v>
      </c>
      <c r="H10" s="18" t="s">
        <v>84</v>
      </c>
      <c r="I10" s="19" t="str">
        <f t="shared" si="0"/>
        <v>431281******200293</v>
      </c>
      <c r="J10" s="18" t="s">
        <v>854</v>
      </c>
      <c r="K10" s="18" t="s">
        <v>60</v>
      </c>
      <c r="L10" s="18" t="s">
        <v>163</v>
      </c>
      <c r="M10" s="18" t="s">
        <v>61</v>
      </c>
      <c r="N10" s="18" t="s">
        <v>86</v>
      </c>
      <c r="O10" s="18" t="s">
        <v>70</v>
      </c>
      <c r="P10" s="18" t="s">
        <v>855</v>
      </c>
      <c r="Q10" s="18" t="s">
        <v>856</v>
      </c>
      <c r="R10" s="19" t="str">
        <f t="shared" si="1"/>
        <v>'81014******868026</v>
      </c>
      <c r="S10" s="18">
        <v>1500</v>
      </c>
      <c r="T10" s="18"/>
      <c r="U10" s="18" t="s">
        <v>855</v>
      </c>
      <c r="V10" s="18" t="s">
        <v>857</v>
      </c>
      <c r="W10" s="19" t="str">
        <f t="shared" si="2"/>
        <v>433002******260848</v>
      </c>
      <c r="X10" s="18">
        <v>15717541792</v>
      </c>
      <c r="Y10" s="19" t="str">
        <f t="shared" si="3"/>
        <v>157175******</v>
      </c>
      <c r="Z10" s="18"/>
    </row>
    <row r="11" s="5" customFormat="1" ht="32" customHeight="1" spans="1:26">
      <c r="A11" s="18">
        <v>5</v>
      </c>
      <c r="B11" s="18" t="s">
        <v>25</v>
      </c>
      <c r="C11" s="18" t="s">
        <v>26</v>
      </c>
      <c r="D11" s="18" t="s">
        <v>27</v>
      </c>
      <c r="E11" s="18" t="s">
        <v>91</v>
      </c>
      <c r="F11" s="18" t="s">
        <v>92</v>
      </c>
      <c r="G11" s="18" t="s">
        <v>30</v>
      </c>
      <c r="H11" s="18" t="s">
        <v>93</v>
      </c>
      <c r="I11" s="19" t="str">
        <f t="shared" si="0"/>
        <v>431281******170167</v>
      </c>
      <c r="J11" s="18" t="s">
        <v>854</v>
      </c>
      <c r="K11" s="18" t="s">
        <v>858</v>
      </c>
      <c r="L11" s="18" t="s">
        <v>163</v>
      </c>
      <c r="M11" s="18" t="s">
        <v>61</v>
      </c>
      <c r="N11" s="18" t="s">
        <v>86</v>
      </c>
      <c r="O11" s="18" t="s">
        <v>95</v>
      </c>
      <c r="P11" s="18" t="s">
        <v>96</v>
      </c>
      <c r="Q11" s="18" t="s">
        <v>859</v>
      </c>
      <c r="R11" s="19" t="str">
        <f t="shared" si="1"/>
        <v>'81014******867894</v>
      </c>
      <c r="S11" s="18">
        <v>1500</v>
      </c>
      <c r="T11" s="18"/>
      <c r="U11" s="18" t="s">
        <v>96</v>
      </c>
      <c r="V11" s="18" t="s">
        <v>98</v>
      </c>
      <c r="W11" s="19" t="str">
        <f t="shared" si="2"/>
        <v>433002******132929</v>
      </c>
      <c r="X11" s="18">
        <v>18627485510</v>
      </c>
      <c r="Y11" s="19" t="str">
        <f t="shared" si="3"/>
        <v>186274******</v>
      </c>
      <c r="Z11" s="18"/>
    </row>
    <row r="12" s="5" customFormat="1" ht="32" customHeight="1" spans="1:26">
      <c r="A12" s="18">
        <v>6</v>
      </c>
      <c r="B12" s="18" t="s">
        <v>25</v>
      </c>
      <c r="C12" s="18" t="s">
        <v>26</v>
      </c>
      <c r="D12" s="18" t="s">
        <v>27</v>
      </c>
      <c r="E12" s="18" t="s">
        <v>860</v>
      </c>
      <c r="F12" s="18" t="s">
        <v>861</v>
      </c>
      <c r="G12" s="18" t="s">
        <v>58</v>
      </c>
      <c r="H12" s="18" t="s">
        <v>862</v>
      </c>
      <c r="I12" s="19" t="str">
        <f t="shared" si="0"/>
        <v>431281******271679</v>
      </c>
      <c r="J12" s="18" t="s">
        <v>854</v>
      </c>
      <c r="K12" s="18" t="s">
        <v>103</v>
      </c>
      <c r="L12" s="18" t="s">
        <v>85</v>
      </c>
      <c r="M12" s="18" t="s">
        <v>34</v>
      </c>
      <c r="N12" s="18">
        <v>202110</v>
      </c>
      <c r="O12" s="18" t="s">
        <v>760</v>
      </c>
      <c r="P12" s="18" t="s">
        <v>863</v>
      </c>
      <c r="Q12" s="18" t="s">
        <v>864</v>
      </c>
      <c r="R12" s="19" t="str">
        <f t="shared" si="1"/>
        <v>810143******70908</v>
      </c>
      <c r="S12" s="18">
        <v>1500</v>
      </c>
      <c r="T12" s="18"/>
      <c r="U12" s="18" t="s">
        <v>863</v>
      </c>
      <c r="V12" s="18" t="s">
        <v>865</v>
      </c>
      <c r="W12" s="19" t="str">
        <f t="shared" si="2"/>
        <v>431281******017215</v>
      </c>
      <c r="X12" s="18" t="s">
        <v>866</v>
      </c>
      <c r="Y12" s="19" t="str">
        <f t="shared" si="3"/>
        <v>181745******</v>
      </c>
      <c r="Z12" s="18"/>
    </row>
    <row r="13" s="6" customFormat="1" ht="32" customHeight="1" spans="1:26">
      <c r="A13" s="18">
        <v>7</v>
      </c>
      <c r="B13" s="18" t="s">
        <v>25</v>
      </c>
      <c r="C13" s="18" t="s">
        <v>26</v>
      </c>
      <c r="D13" s="18" t="s">
        <v>27</v>
      </c>
      <c r="E13" s="18" t="s">
        <v>82</v>
      </c>
      <c r="F13" s="18" t="s">
        <v>867</v>
      </c>
      <c r="G13" s="18" t="s">
        <v>30</v>
      </c>
      <c r="H13" s="18" t="s">
        <v>868</v>
      </c>
      <c r="I13" s="19" t="str">
        <f t="shared" si="0"/>
        <v>431281******136824</v>
      </c>
      <c r="J13" s="18" t="s">
        <v>854</v>
      </c>
      <c r="K13" s="18" t="s">
        <v>103</v>
      </c>
      <c r="L13" s="18" t="s">
        <v>85</v>
      </c>
      <c r="M13" s="18" t="s">
        <v>34</v>
      </c>
      <c r="N13" s="18">
        <v>202109</v>
      </c>
      <c r="O13" s="18" t="s">
        <v>104</v>
      </c>
      <c r="P13" s="18" t="s">
        <v>869</v>
      </c>
      <c r="Q13" s="18" t="s">
        <v>870</v>
      </c>
      <c r="R13" s="19" t="str">
        <f t="shared" si="1"/>
        <v>810143******71107</v>
      </c>
      <c r="S13" s="18">
        <v>1500</v>
      </c>
      <c r="T13" s="18"/>
      <c r="U13" s="18" t="s">
        <v>869</v>
      </c>
      <c r="V13" s="18" t="s">
        <v>871</v>
      </c>
      <c r="W13" s="19" t="str">
        <f t="shared" si="2"/>
        <v>433002******140839</v>
      </c>
      <c r="X13" s="18" t="s">
        <v>872</v>
      </c>
      <c r="Y13" s="19" t="str">
        <f t="shared" si="3"/>
        <v>182745******</v>
      </c>
      <c r="Z13" s="18"/>
    </row>
    <row r="14" s="6" customFormat="1" ht="32" customHeight="1" spans="1:26">
      <c r="A14" s="18">
        <v>8</v>
      </c>
      <c r="B14" s="18" t="s">
        <v>25</v>
      </c>
      <c r="C14" s="18" t="s">
        <v>26</v>
      </c>
      <c r="D14" s="18" t="s">
        <v>27</v>
      </c>
      <c r="E14" s="18" t="s">
        <v>82</v>
      </c>
      <c r="F14" s="18" t="s">
        <v>268</v>
      </c>
      <c r="G14" s="18" t="s">
        <v>58</v>
      </c>
      <c r="H14" s="18" t="s">
        <v>873</v>
      </c>
      <c r="I14" s="19" t="str">
        <f t="shared" si="0"/>
        <v>431281******286814</v>
      </c>
      <c r="J14" s="18" t="s">
        <v>854</v>
      </c>
      <c r="K14" s="18" t="s">
        <v>759</v>
      </c>
      <c r="L14" s="18" t="s">
        <v>85</v>
      </c>
      <c r="M14" s="18" t="s">
        <v>34</v>
      </c>
      <c r="N14" s="18">
        <v>202109</v>
      </c>
      <c r="O14" s="18" t="s">
        <v>760</v>
      </c>
      <c r="P14" s="18" t="s">
        <v>874</v>
      </c>
      <c r="Q14" s="18" t="s">
        <v>875</v>
      </c>
      <c r="R14" s="19" t="str">
        <f t="shared" si="1"/>
        <v>810143******10969</v>
      </c>
      <c r="S14" s="18">
        <v>1500</v>
      </c>
      <c r="T14" s="18"/>
      <c r="U14" s="18" t="s">
        <v>874</v>
      </c>
      <c r="V14" s="18" t="s">
        <v>876</v>
      </c>
      <c r="W14" s="19" t="str">
        <f t="shared" si="2"/>
        <v>433002******060811</v>
      </c>
      <c r="X14" s="18" t="s">
        <v>877</v>
      </c>
      <c r="Y14" s="19" t="str">
        <f t="shared" si="3"/>
        <v>150745******</v>
      </c>
      <c r="Z14" s="18"/>
    </row>
    <row r="15" s="7" customFormat="1" ht="32" customHeight="1" spans="1:26">
      <c r="A15" s="18">
        <v>9</v>
      </c>
      <c r="B15" s="18" t="s">
        <v>25</v>
      </c>
      <c r="C15" s="18" t="s">
        <v>26</v>
      </c>
      <c r="D15" s="18" t="s">
        <v>27</v>
      </c>
      <c r="E15" s="18" t="s">
        <v>100</v>
      </c>
      <c r="F15" s="18" t="s">
        <v>101</v>
      </c>
      <c r="G15" s="18" t="s">
        <v>58</v>
      </c>
      <c r="H15" s="158" t="s">
        <v>102</v>
      </c>
      <c r="I15" s="19" t="str">
        <f t="shared" si="0"/>
        <v>431281******020018</v>
      </c>
      <c r="J15" s="18" t="s">
        <v>854</v>
      </c>
      <c r="K15" s="18" t="s">
        <v>103</v>
      </c>
      <c r="L15" s="18">
        <v>1</v>
      </c>
      <c r="M15" s="18" t="s">
        <v>34</v>
      </c>
      <c r="N15" s="18">
        <v>202309</v>
      </c>
      <c r="O15" s="18" t="s">
        <v>104</v>
      </c>
      <c r="P15" s="18" t="s">
        <v>878</v>
      </c>
      <c r="Q15" s="158" t="s">
        <v>879</v>
      </c>
      <c r="R15" s="19" t="str">
        <f t="shared" si="1"/>
        <v>810143******15983</v>
      </c>
      <c r="S15" s="18">
        <v>1500</v>
      </c>
      <c r="T15" s="18"/>
      <c r="U15" s="18" t="s">
        <v>878</v>
      </c>
      <c r="V15" s="158" t="s">
        <v>880</v>
      </c>
      <c r="W15" s="19" t="str">
        <f t="shared" si="2"/>
        <v>433002******261012</v>
      </c>
      <c r="X15" s="18">
        <v>19967799970</v>
      </c>
      <c r="Y15" s="19" t="str">
        <f t="shared" si="3"/>
        <v>199677******</v>
      </c>
      <c r="Z15" s="18" t="s">
        <v>881</v>
      </c>
    </row>
    <row r="16" s="7" customFormat="1" ht="32" customHeight="1" spans="1:26">
      <c r="A16" s="18">
        <v>10</v>
      </c>
      <c r="B16" s="18" t="s">
        <v>25</v>
      </c>
      <c r="C16" s="18" t="s">
        <v>26</v>
      </c>
      <c r="D16" s="18" t="s">
        <v>27</v>
      </c>
      <c r="E16" s="18" t="s">
        <v>82</v>
      </c>
      <c r="F16" s="18" t="s">
        <v>109</v>
      </c>
      <c r="G16" s="18" t="s">
        <v>58</v>
      </c>
      <c r="H16" s="158" t="s">
        <v>110</v>
      </c>
      <c r="I16" s="19" t="str">
        <f t="shared" si="0"/>
        <v>431281******250170</v>
      </c>
      <c r="J16" s="18" t="s">
        <v>854</v>
      </c>
      <c r="K16" s="18" t="s">
        <v>60</v>
      </c>
      <c r="L16" s="18">
        <v>1</v>
      </c>
      <c r="M16" s="18" t="s">
        <v>61</v>
      </c>
      <c r="N16" s="18">
        <v>202309</v>
      </c>
      <c r="O16" s="18" t="s">
        <v>171</v>
      </c>
      <c r="P16" s="18" t="s">
        <v>112</v>
      </c>
      <c r="Q16" s="158" t="s">
        <v>882</v>
      </c>
      <c r="R16" s="19" t="str">
        <f t="shared" si="1"/>
        <v>810143******84082</v>
      </c>
      <c r="S16" s="18">
        <v>1500</v>
      </c>
      <c r="T16" s="18"/>
      <c r="U16" s="18" t="s">
        <v>112</v>
      </c>
      <c r="V16" s="158" t="s">
        <v>114</v>
      </c>
      <c r="W16" s="19" t="str">
        <f t="shared" si="2"/>
        <v>433002******280814</v>
      </c>
      <c r="X16" s="18">
        <v>15211549745</v>
      </c>
      <c r="Y16" s="19" t="str">
        <f t="shared" si="3"/>
        <v>152115******</v>
      </c>
      <c r="Z16" s="18" t="s">
        <v>881</v>
      </c>
    </row>
    <row r="17" s="5" customFormat="1" ht="32" customHeight="1" spans="1:26">
      <c r="A17" s="18">
        <v>11</v>
      </c>
      <c r="B17" s="18" t="s">
        <v>25</v>
      </c>
      <c r="C17" s="18" t="s">
        <v>26</v>
      </c>
      <c r="D17" s="18" t="s">
        <v>27</v>
      </c>
      <c r="E17" s="18" t="s">
        <v>678</v>
      </c>
      <c r="F17" s="18" t="s">
        <v>422</v>
      </c>
      <c r="G17" s="18" t="s">
        <v>58</v>
      </c>
      <c r="H17" s="158" t="s">
        <v>423</v>
      </c>
      <c r="I17" s="19" t="str">
        <f t="shared" si="0"/>
        <v>431281******027310</v>
      </c>
      <c r="J17" s="18" t="s">
        <v>854</v>
      </c>
      <c r="K17" s="18" t="s">
        <v>424</v>
      </c>
      <c r="L17" s="18">
        <v>2</v>
      </c>
      <c r="M17" s="18" t="s">
        <v>34</v>
      </c>
      <c r="N17" s="18">
        <v>20220901</v>
      </c>
      <c r="O17" s="18" t="s">
        <v>425</v>
      </c>
      <c r="P17" s="18" t="s">
        <v>426</v>
      </c>
      <c r="Q17" s="18" t="s">
        <v>427</v>
      </c>
      <c r="R17" s="19" t="str">
        <f t="shared" si="1"/>
        <v>810143******85375</v>
      </c>
      <c r="S17" s="18">
        <v>1500</v>
      </c>
      <c r="T17" s="18"/>
      <c r="U17" s="18" t="s">
        <v>426</v>
      </c>
      <c r="V17" s="18" t="s">
        <v>428</v>
      </c>
      <c r="W17" s="19" t="str">
        <f t="shared" si="2"/>
        <v>433002******103116</v>
      </c>
      <c r="X17" s="18">
        <v>13873108382</v>
      </c>
      <c r="Y17" s="19" t="str">
        <f t="shared" si="3"/>
        <v>138731******</v>
      </c>
      <c r="Z17" s="18"/>
    </row>
    <row r="18" s="5" customFormat="1" ht="32" customHeight="1" spans="1:26">
      <c r="A18" s="18">
        <v>12</v>
      </c>
      <c r="B18" s="18" t="s">
        <v>25</v>
      </c>
      <c r="C18" s="18" t="s">
        <v>26</v>
      </c>
      <c r="D18" s="18" t="s">
        <v>27</v>
      </c>
      <c r="E18" s="18" t="s">
        <v>883</v>
      </c>
      <c r="F18" s="18" t="s">
        <v>431</v>
      </c>
      <c r="G18" s="18" t="s">
        <v>30</v>
      </c>
      <c r="H18" s="158" t="s">
        <v>432</v>
      </c>
      <c r="I18" s="19" t="str">
        <f t="shared" si="0"/>
        <v>431281******190123</v>
      </c>
      <c r="J18" s="18" t="s">
        <v>854</v>
      </c>
      <c r="K18" s="18" t="s">
        <v>433</v>
      </c>
      <c r="L18" s="18">
        <v>2</v>
      </c>
      <c r="M18" s="18" t="s">
        <v>61</v>
      </c>
      <c r="N18" s="18">
        <v>20220901</v>
      </c>
      <c r="O18" s="18" t="s">
        <v>434</v>
      </c>
      <c r="P18" s="18" t="s">
        <v>435</v>
      </c>
      <c r="Q18" s="18" t="s">
        <v>436</v>
      </c>
      <c r="R18" s="19" t="str">
        <f t="shared" si="1"/>
        <v>810143******79654</v>
      </c>
      <c r="S18" s="18">
        <v>1500</v>
      </c>
      <c r="T18" s="18"/>
      <c r="U18" s="18" t="s">
        <v>435</v>
      </c>
      <c r="V18" s="158" t="s">
        <v>437</v>
      </c>
      <c r="W18" s="19" t="str">
        <f t="shared" si="2"/>
        <v>431281******117017</v>
      </c>
      <c r="X18" s="18" t="s">
        <v>884</v>
      </c>
      <c r="Y18" s="19" t="str">
        <f t="shared" si="3"/>
        <v>185745******</v>
      </c>
      <c r="Z18" s="18"/>
    </row>
    <row r="19" s="8" customFormat="1" ht="32" customHeight="1" spans="1:26">
      <c r="A19" s="18">
        <v>13</v>
      </c>
      <c r="B19" s="18" t="s">
        <v>25</v>
      </c>
      <c r="C19" s="18" t="s">
        <v>26</v>
      </c>
      <c r="D19" s="18" t="s">
        <v>27</v>
      </c>
      <c r="E19" s="18" t="s">
        <v>885</v>
      </c>
      <c r="F19" s="18" t="s">
        <v>439</v>
      </c>
      <c r="G19" s="18" t="s">
        <v>58</v>
      </c>
      <c r="H19" s="18" t="s">
        <v>440</v>
      </c>
      <c r="I19" s="19" t="str">
        <f t="shared" si="0"/>
        <v>431281******280190</v>
      </c>
      <c r="J19" s="18" t="s">
        <v>854</v>
      </c>
      <c r="K19" s="18" t="s">
        <v>60</v>
      </c>
      <c r="L19" s="18">
        <v>2</v>
      </c>
      <c r="M19" s="18" t="s">
        <v>61</v>
      </c>
      <c r="N19" s="18">
        <v>20220901</v>
      </c>
      <c r="O19" s="18" t="s">
        <v>886</v>
      </c>
      <c r="P19" s="18" t="s">
        <v>441</v>
      </c>
      <c r="Q19" s="18" t="s">
        <v>442</v>
      </c>
      <c r="R19" s="19" t="str">
        <f t="shared" si="1"/>
        <v>810143******82125</v>
      </c>
      <c r="S19" s="18">
        <v>1500</v>
      </c>
      <c r="T19" s="18"/>
      <c r="U19" s="18" t="s">
        <v>441</v>
      </c>
      <c r="V19" s="18" t="s">
        <v>443</v>
      </c>
      <c r="W19" s="19" t="str">
        <f t="shared" si="2"/>
        <v>431281******216638</v>
      </c>
      <c r="X19" s="18" t="s">
        <v>887</v>
      </c>
      <c r="Y19" s="19" t="str">
        <f t="shared" si="3"/>
        <v>137875******</v>
      </c>
      <c r="Z19" s="18"/>
    </row>
    <row r="20" s="4" customFormat="1" ht="32" customHeight="1" spans="1:26">
      <c r="A20" s="18">
        <v>14</v>
      </c>
      <c r="B20" s="18" t="s">
        <v>25</v>
      </c>
      <c r="C20" s="18" t="s">
        <v>26</v>
      </c>
      <c r="D20" s="18" t="s">
        <v>27</v>
      </c>
      <c r="E20" s="18" t="s">
        <v>56</v>
      </c>
      <c r="F20" s="18" t="s">
        <v>888</v>
      </c>
      <c r="G20" s="18" t="s">
        <v>58</v>
      </c>
      <c r="H20" s="158" t="s">
        <v>889</v>
      </c>
      <c r="I20" s="19" t="str">
        <f t="shared" si="0"/>
        <v>431281******041299</v>
      </c>
      <c r="J20" s="18" t="s">
        <v>851</v>
      </c>
      <c r="K20" s="18" t="s">
        <v>236</v>
      </c>
      <c r="L20" s="18" t="s">
        <v>890</v>
      </c>
      <c r="M20" s="18" t="s">
        <v>34</v>
      </c>
      <c r="N20" s="18" t="s">
        <v>891</v>
      </c>
      <c r="O20" s="18" t="s">
        <v>892</v>
      </c>
      <c r="P20" s="18" t="s">
        <v>893</v>
      </c>
      <c r="Q20" s="18" t="s">
        <v>894</v>
      </c>
      <c r="R20" s="19" t="str">
        <f t="shared" si="1"/>
        <v>810143******79462</v>
      </c>
      <c r="S20" s="18">
        <v>1500</v>
      </c>
      <c r="T20" s="18"/>
      <c r="U20" s="18" t="s">
        <v>893</v>
      </c>
      <c r="V20" s="18" t="s">
        <v>895</v>
      </c>
      <c r="W20" s="19" t="str">
        <f t="shared" si="2"/>
        <v>433002******100813</v>
      </c>
      <c r="X20" s="18" t="s">
        <v>896</v>
      </c>
      <c r="Y20" s="19" t="str">
        <f t="shared" si="3"/>
        <v>189449******</v>
      </c>
      <c r="Z20" s="18"/>
    </row>
    <row r="21" s="4" customFormat="1" ht="32" customHeight="1" spans="1:26">
      <c r="A21" s="18">
        <v>15</v>
      </c>
      <c r="B21" s="18" t="s">
        <v>25</v>
      </c>
      <c r="C21" s="18" t="s">
        <v>26</v>
      </c>
      <c r="D21" s="18" t="s">
        <v>27</v>
      </c>
      <c r="E21" s="18" t="s">
        <v>897</v>
      </c>
      <c r="F21" s="18" t="s">
        <v>898</v>
      </c>
      <c r="G21" s="18" t="s">
        <v>30</v>
      </c>
      <c r="H21" s="18" t="s">
        <v>899</v>
      </c>
      <c r="I21" s="19" t="str">
        <f t="shared" si="0"/>
        <v>431281******107246</v>
      </c>
      <c r="J21" s="18" t="s">
        <v>851</v>
      </c>
      <c r="K21" s="18" t="s">
        <v>900</v>
      </c>
      <c r="L21" s="18" t="s">
        <v>890</v>
      </c>
      <c r="M21" s="18" t="s">
        <v>34</v>
      </c>
      <c r="N21" s="18" t="s">
        <v>891</v>
      </c>
      <c r="O21" s="18" t="s">
        <v>487</v>
      </c>
      <c r="P21" s="18" t="s">
        <v>901</v>
      </c>
      <c r="Q21" s="18" t="s">
        <v>902</v>
      </c>
      <c r="R21" s="19" t="str">
        <f t="shared" si="1"/>
        <v>810143******79371</v>
      </c>
      <c r="S21" s="18">
        <v>1500</v>
      </c>
      <c r="T21" s="18"/>
      <c r="U21" s="18" t="s">
        <v>901</v>
      </c>
      <c r="V21" s="18" t="s">
        <v>903</v>
      </c>
      <c r="W21" s="19" t="str">
        <f t="shared" si="2"/>
        <v>431281******046810</v>
      </c>
      <c r="X21" s="18" t="s">
        <v>904</v>
      </c>
      <c r="Y21" s="19" t="str">
        <f t="shared" si="3"/>
        <v>155745******</v>
      </c>
      <c r="Z21" s="18"/>
    </row>
    <row r="22" s="4" customFormat="1" ht="32" customHeight="1" spans="1:26">
      <c r="A22" s="18">
        <v>16</v>
      </c>
      <c r="B22" s="18" t="s">
        <v>25</v>
      </c>
      <c r="C22" s="18" t="s">
        <v>26</v>
      </c>
      <c r="D22" s="18" t="s">
        <v>27</v>
      </c>
      <c r="E22" s="18" t="s">
        <v>28</v>
      </c>
      <c r="F22" s="18" t="s">
        <v>29</v>
      </c>
      <c r="G22" s="18" t="s">
        <v>30</v>
      </c>
      <c r="H22" s="158" t="s">
        <v>31</v>
      </c>
      <c r="I22" s="19" t="str">
        <f t="shared" si="0"/>
        <v>431281******110083</v>
      </c>
      <c r="J22" s="18" t="s">
        <v>851</v>
      </c>
      <c r="K22" s="18" t="s">
        <v>33</v>
      </c>
      <c r="L22" s="18" t="s">
        <v>905</v>
      </c>
      <c r="M22" s="18" t="s">
        <v>34</v>
      </c>
      <c r="N22" s="18" t="s">
        <v>906</v>
      </c>
      <c r="O22" s="18" t="s">
        <v>35</v>
      </c>
      <c r="P22" s="18" t="s">
        <v>36</v>
      </c>
      <c r="Q22" s="158" t="s">
        <v>37</v>
      </c>
      <c r="R22" s="19" t="str">
        <f t="shared" si="1"/>
        <v>810143******79097</v>
      </c>
      <c r="S22" s="18">
        <v>1500</v>
      </c>
      <c r="T22" s="18"/>
      <c r="U22" s="18" t="s">
        <v>36</v>
      </c>
      <c r="V22" s="158" t="s">
        <v>38</v>
      </c>
      <c r="W22" s="19" t="str">
        <f t="shared" si="2"/>
        <v>433002******190811</v>
      </c>
      <c r="X22" s="18" t="s">
        <v>39</v>
      </c>
      <c r="Y22" s="19" t="str">
        <f t="shared" si="3"/>
        <v>155261******</v>
      </c>
      <c r="Z22" s="18"/>
    </row>
    <row r="23" s="4" customFormat="1" ht="32" customHeight="1" spans="1:26">
      <c r="A23" s="18">
        <v>17</v>
      </c>
      <c r="B23" s="18" t="s">
        <v>25</v>
      </c>
      <c r="C23" s="18" t="s">
        <v>26</v>
      </c>
      <c r="D23" s="18" t="s">
        <v>27</v>
      </c>
      <c r="E23" s="18" t="s">
        <v>40</v>
      </c>
      <c r="F23" s="18" t="s">
        <v>41</v>
      </c>
      <c r="G23" s="18" t="s">
        <v>30</v>
      </c>
      <c r="H23" s="158" t="s">
        <v>42</v>
      </c>
      <c r="I23" s="19" t="str">
        <f t="shared" si="0"/>
        <v>431281******160024</v>
      </c>
      <c r="J23" s="18" t="s">
        <v>851</v>
      </c>
      <c r="K23" s="18" t="s">
        <v>43</v>
      </c>
      <c r="L23" s="18" t="s">
        <v>905</v>
      </c>
      <c r="M23" s="18" t="s">
        <v>34</v>
      </c>
      <c r="N23" s="18" t="s">
        <v>906</v>
      </c>
      <c r="O23" s="18" t="s">
        <v>44</v>
      </c>
      <c r="P23" s="18" t="s">
        <v>45</v>
      </c>
      <c r="Q23" s="158" t="s">
        <v>907</v>
      </c>
      <c r="R23" s="19" t="str">
        <f t="shared" si="1"/>
        <v>810143******77103</v>
      </c>
      <c r="S23" s="18">
        <v>1500</v>
      </c>
      <c r="T23" s="18"/>
      <c r="U23" s="18" t="s">
        <v>45</v>
      </c>
      <c r="V23" s="158" t="s">
        <v>47</v>
      </c>
      <c r="W23" s="19" t="str">
        <f t="shared" si="2"/>
        <v>433002******220813</v>
      </c>
      <c r="X23" s="18" t="s">
        <v>48</v>
      </c>
      <c r="Y23" s="19" t="str">
        <f t="shared" si="3"/>
        <v>191745******</v>
      </c>
      <c r="Z23" s="18"/>
    </row>
    <row r="24" s="4" customFormat="1" ht="32" customHeight="1" spans="1:26">
      <c r="A24" s="18">
        <v>18</v>
      </c>
      <c r="B24" s="18" t="s">
        <v>25</v>
      </c>
      <c r="C24" s="18" t="s">
        <v>26</v>
      </c>
      <c r="D24" s="18" t="s">
        <v>27</v>
      </c>
      <c r="E24" s="18" t="s">
        <v>124</v>
      </c>
      <c r="F24" s="18" t="s">
        <v>908</v>
      </c>
      <c r="G24" s="18" t="s">
        <v>30</v>
      </c>
      <c r="H24" s="158" t="s">
        <v>909</v>
      </c>
      <c r="I24" s="19" t="str">
        <f t="shared" si="0"/>
        <v>431281******140140</v>
      </c>
      <c r="J24" s="18" t="s">
        <v>854</v>
      </c>
      <c r="K24" s="18" t="s">
        <v>127</v>
      </c>
      <c r="L24" s="18">
        <v>3</v>
      </c>
      <c r="M24" s="18" t="s">
        <v>34</v>
      </c>
      <c r="N24" s="18" t="s">
        <v>910</v>
      </c>
      <c r="O24" s="18" t="s">
        <v>271</v>
      </c>
      <c r="P24" s="18" t="s">
        <v>911</v>
      </c>
      <c r="Q24" s="18" t="s">
        <v>912</v>
      </c>
      <c r="R24" s="19" t="str">
        <f t="shared" si="1"/>
        <v>810143******35323</v>
      </c>
      <c r="S24" s="18">
        <v>1500</v>
      </c>
      <c r="T24" s="18"/>
      <c r="U24" s="18" t="s">
        <v>911</v>
      </c>
      <c r="V24" s="158" t="s">
        <v>913</v>
      </c>
      <c r="W24" s="19" t="str">
        <f t="shared" si="2"/>
        <v>433002******251013</v>
      </c>
      <c r="X24" s="18" t="s">
        <v>914</v>
      </c>
      <c r="Y24" s="19" t="str">
        <f t="shared" si="3"/>
        <v>150745******</v>
      </c>
      <c r="Z24" s="18"/>
    </row>
    <row r="25" s="4" customFormat="1" ht="32" customHeight="1" spans="1:26">
      <c r="A25" s="18">
        <v>19</v>
      </c>
      <c r="B25" s="18" t="s">
        <v>25</v>
      </c>
      <c r="C25" s="18" t="s">
        <v>26</v>
      </c>
      <c r="D25" s="18" t="s">
        <v>27</v>
      </c>
      <c r="E25" s="18" t="s">
        <v>915</v>
      </c>
      <c r="F25" s="18" t="s">
        <v>916</v>
      </c>
      <c r="G25" s="18" t="s">
        <v>30</v>
      </c>
      <c r="H25" s="158" t="s">
        <v>917</v>
      </c>
      <c r="I25" s="19" t="str">
        <f t="shared" si="0"/>
        <v>431281******207020</v>
      </c>
      <c r="J25" s="18" t="s">
        <v>854</v>
      </c>
      <c r="K25" s="18" t="s">
        <v>918</v>
      </c>
      <c r="L25" s="18">
        <v>3</v>
      </c>
      <c r="M25" s="18" t="s">
        <v>34</v>
      </c>
      <c r="N25" s="18" t="s">
        <v>919</v>
      </c>
      <c r="O25" s="18" t="s">
        <v>920</v>
      </c>
      <c r="P25" s="18" t="s">
        <v>921</v>
      </c>
      <c r="Q25" s="18" t="s">
        <v>922</v>
      </c>
      <c r="R25" s="19" t="str">
        <f t="shared" si="1"/>
        <v>810143******36417</v>
      </c>
      <c r="S25" s="18">
        <v>1500</v>
      </c>
      <c r="T25" s="18"/>
      <c r="U25" s="18" t="s">
        <v>921</v>
      </c>
      <c r="V25" s="18" t="s">
        <v>923</v>
      </c>
      <c r="W25" s="19" t="str">
        <f t="shared" si="2"/>
        <v>433002******31101X</v>
      </c>
      <c r="X25" s="18" t="s">
        <v>924</v>
      </c>
      <c r="Y25" s="19" t="str">
        <f t="shared" si="3"/>
        <v>137892******</v>
      </c>
      <c r="Z25" s="18"/>
    </row>
    <row r="26" s="4" customFormat="1" ht="32" customHeight="1" spans="1:26">
      <c r="A26" s="18">
        <v>20</v>
      </c>
      <c r="B26" s="18" t="s">
        <v>25</v>
      </c>
      <c r="C26" s="18" t="s">
        <v>26</v>
      </c>
      <c r="D26" s="18" t="s">
        <v>27</v>
      </c>
      <c r="E26" s="18" t="s">
        <v>134</v>
      </c>
      <c r="F26" s="18" t="s">
        <v>135</v>
      </c>
      <c r="G26" s="18" t="s">
        <v>30</v>
      </c>
      <c r="H26" s="18" t="s">
        <v>136</v>
      </c>
      <c r="I26" s="19" t="str">
        <f t="shared" si="0"/>
        <v>431281******170021</v>
      </c>
      <c r="J26" s="18" t="s">
        <v>854</v>
      </c>
      <c r="K26" s="18" t="s">
        <v>137</v>
      </c>
      <c r="L26" s="18">
        <v>2</v>
      </c>
      <c r="M26" s="18" t="s">
        <v>34</v>
      </c>
      <c r="N26" s="18" t="s">
        <v>906</v>
      </c>
      <c r="O26" s="18" t="s">
        <v>138</v>
      </c>
      <c r="P26" s="18" t="s">
        <v>139</v>
      </c>
      <c r="Q26" s="18" t="s">
        <v>140</v>
      </c>
      <c r="R26" s="19" t="str">
        <f t="shared" si="1"/>
        <v>810143******37160</v>
      </c>
      <c r="S26" s="18">
        <v>1500</v>
      </c>
      <c r="T26" s="18"/>
      <c r="U26" s="18" t="s">
        <v>139</v>
      </c>
      <c r="V26" s="18" t="s">
        <v>141</v>
      </c>
      <c r="W26" s="19" t="str">
        <f t="shared" si="2"/>
        <v>433002******171023</v>
      </c>
      <c r="X26" s="18" t="s">
        <v>142</v>
      </c>
      <c r="Y26" s="19" t="str">
        <f t="shared" si="3"/>
        <v>187747******</v>
      </c>
      <c r="Z26" s="18"/>
    </row>
    <row r="27" s="4" customFormat="1" ht="32" customHeight="1" spans="1:26">
      <c r="A27" s="18">
        <v>21</v>
      </c>
      <c r="B27" s="18" t="s">
        <v>25</v>
      </c>
      <c r="C27" s="18" t="s">
        <v>26</v>
      </c>
      <c r="D27" s="18" t="s">
        <v>27</v>
      </c>
      <c r="E27" s="18" t="s">
        <v>925</v>
      </c>
      <c r="F27" s="18" t="s">
        <v>145</v>
      </c>
      <c r="G27" s="18" t="s">
        <v>30</v>
      </c>
      <c r="H27" s="18" t="s">
        <v>146</v>
      </c>
      <c r="I27" s="19" t="str">
        <f t="shared" si="0"/>
        <v>431281******240084</v>
      </c>
      <c r="J27" s="18" t="s">
        <v>854</v>
      </c>
      <c r="K27" s="18" t="s">
        <v>60</v>
      </c>
      <c r="L27" s="18">
        <v>2</v>
      </c>
      <c r="M27" s="18" t="s">
        <v>61</v>
      </c>
      <c r="N27" s="18" t="s">
        <v>926</v>
      </c>
      <c r="O27" s="18" t="s">
        <v>147</v>
      </c>
      <c r="P27" s="18" t="s">
        <v>148</v>
      </c>
      <c r="Q27" s="18" t="s">
        <v>149</v>
      </c>
      <c r="R27" s="19" t="str">
        <f t="shared" si="1"/>
        <v>810143******36847</v>
      </c>
      <c r="S27" s="18">
        <v>1500</v>
      </c>
      <c r="T27" s="18"/>
      <c r="U27" s="18" t="s">
        <v>148</v>
      </c>
      <c r="V27" s="158" t="s">
        <v>150</v>
      </c>
      <c r="W27" s="19" t="str">
        <f t="shared" si="2"/>
        <v>431281******157018</v>
      </c>
      <c r="X27" s="18" t="s">
        <v>151</v>
      </c>
      <c r="Y27" s="19" t="str">
        <f t="shared" si="3"/>
        <v>138745******</v>
      </c>
      <c r="Z27" s="18"/>
    </row>
    <row r="28" s="4" customFormat="1" ht="32" customHeight="1" spans="1:26">
      <c r="A28" s="18">
        <v>22</v>
      </c>
      <c r="B28" s="18" t="s">
        <v>25</v>
      </c>
      <c r="C28" s="18" t="s">
        <v>26</v>
      </c>
      <c r="D28" s="18" t="s">
        <v>27</v>
      </c>
      <c r="E28" s="18" t="s">
        <v>153</v>
      </c>
      <c r="F28" s="18" t="s">
        <v>154</v>
      </c>
      <c r="G28" s="18" t="s">
        <v>58</v>
      </c>
      <c r="H28" s="18" t="s">
        <v>155</v>
      </c>
      <c r="I28" s="19" t="str">
        <f t="shared" si="0"/>
        <v>431281******240012</v>
      </c>
      <c r="J28" s="18" t="s">
        <v>854</v>
      </c>
      <c r="K28" s="18" t="s">
        <v>60</v>
      </c>
      <c r="L28" s="18">
        <v>2</v>
      </c>
      <c r="M28" s="18" t="s">
        <v>61</v>
      </c>
      <c r="N28" s="18" t="s">
        <v>926</v>
      </c>
      <c r="O28" s="18" t="s">
        <v>147</v>
      </c>
      <c r="P28" s="18" t="s">
        <v>156</v>
      </c>
      <c r="Q28" s="18" t="s">
        <v>157</v>
      </c>
      <c r="R28" s="19" t="str">
        <f t="shared" si="1"/>
        <v>810143******36836</v>
      </c>
      <c r="S28" s="18">
        <v>1500</v>
      </c>
      <c r="T28" s="18"/>
      <c r="U28" s="18" t="s">
        <v>156</v>
      </c>
      <c r="V28" s="18" t="s">
        <v>158</v>
      </c>
      <c r="W28" s="19" t="str">
        <f t="shared" si="2"/>
        <v>433002******111016</v>
      </c>
      <c r="X28" s="18">
        <v>13762922827</v>
      </c>
      <c r="Y28" s="19" t="str">
        <f t="shared" si="3"/>
        <v>137629******</v>
      </c>
      <c r="Z28" s="18"/>
    </row>
    <row r="29" s="4" customFormat="1" ht="32" customHeight="1" spans="1:26">
      <c r="A29" s="18">
        <v>23</v>
      </c>
      <c r="B29" s="18" t="s">
        <v>25</v>
      </c>
      <c r="C29" s="18" t="s">
        <v>26</v>
      </c>
      <c r="D29" s="18" t="s">
        <v>27</v>
      </c>
      <c r="E29" s="18" t="s">
        <v>124</v>
      </c>
      <c r="F29" s="18" t="s">
        <v>160</v>
      </c>
      <c r="G29" s="18" t="s">
        <v>58</v>
      </c>
      <c r="H29" s="18" t="s">
        <v>161</v>
      </c>
      <c r="I29" s="19" t="str">
        <f t="shared" si="0"/>
        <v>431281******28011X</v>
      </c>
      <c r="J29" s="18" t="s">
        <v>854</v>
      </c>
      <c r="K29" s="18" t="s">
        <v>162</v>
      </c>
      <c r="L29" s="18" t="s">
        <v>319</v>
      </c>
      <c r="M29" s="18" t="s">
        <v>34</v>
      </c>
      <c r="N29" s="18" t="s">
        <v>927</v>
      </c>
      <c r="O29" s="18" t="s">
        <v>111</v>
      </c>
      <c r="P29" s="18" t="s">
        <v>164</v>
      </c>
      <c r="Q29" s="18" t="s">
        <v>165</v>
      </c>
      <c r="R29" s="19" t="str">
        <f t="shared" si="1"/>
        <v>810143******36712</v>
      </c>
      <c r="S29" s="18">
        <v>1500</v>
      </c>
      <c r="T29" s="18"/>
      <c r="U29" s="18" t="s">
        <v>164</v>
      </c>
      <c r="V29" s="18" t="s">
        <v>166</v>
      </c>
      <c r="W29" s="19" t="str">
        <f t="shared" si="2"/>
        <v>433002******081023</v>
      </c>
      <c r="X29" s="18" t="s">
        <v>167</v>
      </c>
      <c r="Y29" s="19" t="str">
        <f t="shared" si="3"/>
        <v>152115******</v>
      </c>
      <c r="Z29" s="18" t="s">
        <v>881</v>
      </c>
    </row>
    <row r="30" s="4" customFormat="1" ht="32" customHeight="1" spans="1:26">
      <c r="A30" s="18">
        <v>24</v>
      </c>
      <c r="B30" s="18" t="s">
        <v>25</v>
      </c>
      <c r="C30" s="18" t="s">
        <v>26</v>
      </c>
      <c r="D30" s="18" t="s">
        <v>27</v>
      </c>
      <c r="E30" s="18" t="s">
        <v>134</v>
      </c>
      <c r="F30" s="18" t="s">
        <v>169</v>
      </c>
      <c r="G30" s="18" t="s">
        <v>58</v>
      </c>
      <c r="H30" s="18" t="s">
        <v>170</v>
      </c>
      <c r="I30" s="19" t="str">
        <f t="shared" si="0"/>
        <v>431281******090073</v>
      </c>
      <c r="J30" s="18" t="s">
        <v>854</v>
      </c>
      <c r="K30" s="18" t="s">
        <v>60</v>
      </c>
      <c r="L30" s="18" t="s">
        <v>319</v>
      </c>
      <c r="M30" s="18" t="s">
        <v>61</v>
      </c>
      <c r="N30" s="18" t="s">
        <v>928</v>
      </c>
      <c r="O30" s="18" t="s">
        <v>171</v>
      </c>
      <c r="P30" s="18" t="s">
        <v>139</v>
      </c>
      <c r="Q30" s="18" t="s">
        <v>140</v>
      </c>
      <c r="R30" s="19" t="str">
        <f t="shared" si="1"/>
        <v>810143******37160</v>
      </c>
      <c r="S30" s="18">
        <v>1500</v>
      </c>
      <c r="T30" s="18"/>
      <c r="U30" s="18" t="s">
        <v>139</v>
      </c>
      <c r="V30" s="18" t="s">
        <v>141</v>
      </c>
      <c r="W30" s="19" t="str">
        <f t="shared" si="2"/>
        <v>433002******171023</v>
      </c>
      <c r="X30" s="18" t="s">
        <v>142</v>
      </c>
      <c r="Y30" s="19" t="str">
        <f t="shared" si="3"/>
        <v>187747******</v>
      </c>
      <c r="Z30" s="18" t="s">
        <v>881</v>
      </c>
    </row>
    <row r="31" s="8" customFormat="1" ht="32" customHeight="1" spans="1:26">
      <c r="A31" s="18">
        <v>25</v>
      </c>
      <c r="B31" s="18" t="s">
        <v>25</v>
      </c>
      <c r="C31" s="18" t="s">
        <v>26</v>
      </c>
      <c r="D31" s="18" t="s">
        <v>27</v>
      </c>
      <c r="E31" s="18" t="s">
        <v>483</v>
      </c>
      <c r="F31" s="18" t="s">
        <v>484</v>
      </c>
      <c r="G31" s="18" t="s">
        <v>30</v>
      </c>
      <c r="H31" s="158" t="s">
        <v>485</v>
      </c>
      <c r="I31" s="19" t="str">
        <f t="shared" si="0"/>
        <v>431281******030208</v>
      </c>
      <c r="J31" s="18" t="s">
        <v>854</v>
      </c>
      <c r="K31" s="18" t="s">
        <v>486</v>
      </c>
      <c r="L31" s="18">
        <v>4</v>
      </c>
      <c r="M31" s="18" t="s">
        <v>34</v>
      </c>
      <c r="N31" s="18">
        <v>20200901</v>
      </c>
      <c r="O31" s="18" t="s">
        <v>487</v>
      </c>
      <c r="P31" s="18" t="s">
        <v>488</v>
      </c>
      <c r="Q31" s="18" t="s">
        <v>489</v>
      </c>
      <c r="R31" s="19" t="str">
        <f t="shared" si="1"/>
        <v>810143******66055</v>
      </c>
      <c r="S31" s="18">
        <v>1500</v>
      </c>
      <c r="T31" s="18"/>
      <c r="U31" s="18" t="s">
        <v>488</v>
      </c>
      <c r="V31" s="158" t="s">
        <v>490</v>
      </c>
      <c r="W31" s="19" t="str">
        <f t="shared" si="2"/>
        <v>433002******312911</v>
      </c>
      <c r="X31" s="18" t="s">
        <v>491</v>
      </c>
      <c r="Y31" s="19" t="str">
        <f t="shared" si="3"/>
        <v>155745******</v>
      </c>
      <c r="Z31" s="18" t="s">
        <v>224</v>
      </c>
    </row>
    <row r="32" s="8" customFormat="1" ht="32" customHeight="1" spans="1:26">
      <c r="A32" s="18">
        <v>26</v>
      </c>
      <c r="B32" s="18" t="s">
        <v>25</v>
      </c>
      <c r="C32" s="18" t="s">
        <v>26</v>
      </c>
      <c r="D32" s="18" t="s">
        <v>27</v>
      </c>
      <c r="E32" s="18" t="s">
        <v>493</v>
      </c>
      <c r="F32" s="18" t="s">
        <v>494</v>
      </c>
      <c r="G32" s="18" t="s">
        <v>58</v>
      </c>
      <c r="H32" s="18" t="s">
        <v>495</v>
      </c>
      <c r="I32" s="19" t="str">
        <f t="shared" si="0"/>
        <v>431281******230098</v>
      </c>
      <c r="J32" s="18" t="s">
        <v>854</v>
      </c>
      <c r="K32" s="18" t="s">
        <v>103</v>
      </c>
      <c r="L32" s="18">
        <v>1</v>
      </c>
      <c r="M32" s="18" t="s">
        <v>34</v>
      </c>
      <c r="N32" s="18">
        <v>20230901</v>
      </c>
      <c r="O32" s="18" t="s">
        <v>237</v>
      </c>
      <c r="P32" s="18" t="s">
        <v>497</v>
      </c>
      <c r="Q32" s="18" t="s">
        <v>498</v>
      </c>
      <c r="R32" s="19" t="str">
        <f t="shared" si="1"/>
        <v>810143******64285</v>
      </c>
      <c r="S32" s="18">
        <v>1500</v>
      </c>
      <c r="T32" s="18"/>
      <c r="U32" s="18" t="s">
        <v>497</v>
      </c>
      <c r="V32" s="18" t="s">
        <v>499</v>
      </c>
      <c r="W32" s="19" t="str">
        <f t="shared" si="2"/>
        <v>433002******052911</v>
      </c>
      <c r="X32" s="18" t="s">
        <v>500</v>
      </c>
      <c r="Y32" s="19" t="str">
        <f t="shared" si="3"/>
        <v>138744******</v>
      </c>
      <c r="Z32" s="18" t="s">
        <v>881</v>
      </c>
    </row>
    <row r="33" s="8" customFormat="1" ht="32" customHeight="1" spans="1:26">
      <c r="A33" s="18">
        <v>27</v>
      </c>
      <c r="B33" s="18" t="s">
        <v>25</v>
      </c>
      <c r="C33" s="18" t="s">
        <v>26</v>
      </c>
      <c r="D33" s="18" t="s">
        <v>27</v>
      </c>
      <c r="E33" s="18" t="s">
        <v>502</v>
      </c>
      <c r="F33" s="18" t="s">
        <v>503</v>
      </c>
      <c r="G33" s="18" t="s">
        <v>30</v>
      </c>
      <c r="H33" s="18" t="s">
        <v>504</v>
      </c>
      <c r="I33" s="19" t="str">
        <f t="shared" si="0"/>
        <v>431281******080028</v>
      </c>
      <c r="J33" s="18" t="s">
        <v>854</v>
      </c>
      <c r="K33" s="18" t="s">
        <v>60</v>
      </c>
      <c r="L33" s="18">
        <v>3</v>
      </c>
      <c r="M33" s="18" t="s">
        <v>61</v>
      </c>
      <c r="N33" s="18">
        <v>20210901</v>
      </c>
      <c r="O33" s="18" t="s">
        <v>171</v>
      </c>
      <c r="P33" s="18" t="s">
        <v>506</v>
      </c>
      <c r="Q33" s="18" t="s">
        <v>507</v>
      </c>
      <c r="R33" s="19" t="str">
        <f t="shared" si="1"/>
        <v>810143******65608</v>
      </c>
      <c r="S33" s="18">
        <v>1500</v>
      </c>
      <c r="T33" s="18"/>
      <c r="U33" s="18" t="s">
        <v>506</v>
      </c>
      <c r="V33" s="18" t="s">
        <v>508</v>
      </c>
      <c r="W33" s="19" t="str">
        <f t="shared" si="2"/>
        <v>433002******302919</v>
      </c>
      <c r="X33" s="18" t="s">
        <v>509</v>
      </c>
      <c r="Y33" s="19" t="str">
        <f t="shared" si="3"/>
        <v>180745******</v>
      </c>
      <c r="Z33" s="18"/>
    </row>
    <row r="34" s="8" customFormat="1" ht="32" customHeight="1" spans="1:26">
      <c r="A34" s="18">
        <v>28</v>
      </c>
      <c r="B34" s="18" t="s">
        <v>25</v>
      </c>
      <c r="C34" s="18" t="s">
        <v>26</v>
      </c>
      <c r="D34" s="18" t="s">
        <v>27</v>
      </c>
      <c r="E34" s="18" t="s">
        <v>560</v>
      </c>
      <c r="F34" s="18" t="s">
        <v>929</v>
      </c>
      <c r="G34" s="18" t="s">
        <v>58</v>
      </c>
      <c r="H34" s="18" t="s">
        <v>930</v>
      </c>
      <c r="I34" s="19" t="str">
        <f t="shared" si="0"/>
        <v>431281******040252</v>
      </c>
      <c r="J34" s="18" t="s">
        <v>854</v>
      </c>
      <c r="K34" s="18" t="s">
        <v>76</v>
      </c>
      <c r="L34" s="18">
        <v>3</v>
      </c>
      <c r="M34" s="18" t="s">
        <v>61</v>
      </c>
      <c r="N34" s="18">
        <v>20210907</v>
      </c>
      <c r="O34" s="18" t="s">
        <v>931</v>
      </c>
      <c r="P34" s="18" t="s">
        <v>932</v>
      </c>
      <c r="Q34" s="18" t="s">
        <v>933</v>
      </c>
      <c r="R34" s="19" t="str">
        <f t="shared" si="1"/>
        <v>810143******66033</v>
      </c>
      <c r="S34" s="18">
        <v>1500</v>
      </c>
      <c r="T34" s="18"/>
      <c r="U34" s="18" t="s">
        <v>932</v>
      </c>
      <c r="V34" s="18" t="s">
        <v>934</v>
      </c>
      <c r="W34" s="19" t="str">
        <f t="shared" si="2"/>
        <v>433002******200813</v>
      </c>
      <c r="X34" s="18" t="s">
        <v>935</v>
      </c>
      <c r="Y34" s="19" t="str">
        <f t="shared" si="3"/>
        <v>155261******</v>
      </c>
      <c r="Z34" s="18"/>
    </row>
    <row r="35" s="8" customFormat="1" ht="32" customHeight="1" spans="1:26">
      <c r="A35" s="18">
        <v>29</v>
      </c>
      <c r="B35" s="18" t="s">
        <v>25</v>
      </c>
      <c r="C35" s="18" t="s">
        <v>26</v>
      </c>
      <c r="D35" s="18" t="s">
        <v>27</v>
      </c>
      <c r="E35" s="18" t="s">
        <v>502</v>
      </c>
      <c r="F35" s="18" t="s">
        <v>936</v>
      </c>
      <c r="G35" s="18" t="s">
        <v>58</v>
      </c>
      <c r="H35" s="18" t="s">
        <v>937</v>
      </c>
      <c r="I35" s="19" t="str">
        <f t="shared" si="0"/>
        <v>431281******130152</v>
      </c>
      <c r="J35" s="18" t="s">
        <v>854</v>
      </c>
      <c r="K35" s="18" t="s">
        <v>938</v>
      </c>
      <c r="L35" s="18">
        <v>3</v>
      </c>
      <c r="M35" s="18" t="s">
        <v>61</v>
      </c>
      <c r="N35" s="18">
        <v>20210901</v>
      </c>
      <c r="O35" s="18" t="s">
        <v>939</v>
      </c>
      <c r="P35" s="18" t="s">
        <v>744</v>
      </c>
      <c r="Q35" s="18" t="s">
        <v>940</v>
      </c>
      <c r="R35" s="19" t="str">
        <f t="shared" si="1"/>
        <v>810143******64183</v>
      </c>
      <c r="S35" s="18">
        <v>1500</v>
      </c>
      <c r="T35" s="18"/>
      <c r="U35" s="18" t="s">
        <v>744</v>
      </c>
      <c r="V35" s="18" t="s">
        <v>941</v>
      </c>
      <c r="W35" s="19" t="str">
        <f t="shared" si="2"/>
        <v>433002******270814</v>
      </c>
      <c r="X35" s="18" t="s">
        <v>942</v>
      </c>
      <c r="Y35" s="19" t="str">
        <f t="shared" si="3"/>
        <v>158974******</v>
      </c>
      <c r="Z35" s="18"/>
    </row>
    <row r="36" s="8" customFormat="1" ht="32" customHeight="1" spans="1:26">
      <c r="A36" s="18">
        <v>30</v>
      </c>
      <c r="B36" s="18" t="s">
        <v>25</v>
      </c>
      <c r="C36" s="18" t="s">
        <v>26</v>
      </c>
      <c r="D36" s="18" t="s">
        <v>27</v>
      </c>
      <c r="E36" s="18" t="s">
        <v>511</v>
      </c>
      <c r="F36" s="18" t="s">
        <v>512</v>
      </c>
      <c r="G36" s="18" t="s">
        <v>58</v>
      </c>
      <c r="H36" s="18" t="s">
        <v>513</v>
      </c>
      <c r="I36" s="19" t="str">
        <f t="shared" si="0"/>
        <v>431281******240014</v>
      </c>
      <c r="J36" s="18" t="s">
        <v>854</v>
      </c>
      <c r="K36" s="18" t="s">
        <v>177</v>
      </c>
      <c r="L36" s="18">
        <v>2</v>
      </c>
      <c r="M36" s="18" t="s">
        <v>34</v>
      </c>
      <c r="N36" s="18">
        <v>202209</v>
      </c>
      <c r="O36" s="18" t="s">
        <v>687</v>
      </c>
      <c r="P36" s="18" t="s">
        <v>515</v>
      </c>
      <c r="Q36" s="18" t="s">
        <v>516</v>
      </c>
      <c r="R36" s="19" t="str">
        <f t="shared" si="1"/>
        <v>810143******64229</v>
      </c>
      <c r="S36" s="18">
        <v>1500</v>
      </c>
      <c r="T36" s="18"/>
      <c r="U36" s="18" t="s">
        <v>515</v>
      </c>
      <c r="V36" s="18" t="s">
        <v>517</v>
      </c>
      <c r="W36" s="19" t="str">
        <f t="shared" si="2"/>
        <v>433002******19291X</v>
      </c>
      <c r="X36" s="18" t="s">
        <v>518</v>
      </c>
      <c r="Y36" s="19" t="str">
        <f t="shared" si="3"/>
        <v>181074******</v>
      </c>
      <c r="Z36" s="18"/>
    </row>
    <row r="37" s="8" customFormat="1" ht="32" customHeight="1" spans="1:26">
      <c r="A37" s="18">
        <v>31</v>
      </c>
      <c r="B37" s="18" t="s">
        <v>25</v>
      </c>
      <c r="C37" s="18" t="s">
        <v>26</v>
      </c>
      <c r="D37" s="18" t="s">
        <v>27</v>
      </c>
      <c r="E37" s="18" t="s">
        <v>520</v>
      </c>
      <c r="F37" s="18" t="s">
        <v>521</v>
      </c>
      <c r="G37" s="18" t="s">
        <v>58</v>
      </c>
      <c r="H37" s="18" t="s">
        <v>522</v>
      </c>
      <c r="I37" s="19" t="str">
        <f t="shared" si="0"/>
        <v>431281******050171</v>
      </c>
      <c r="J37" s="18" t="s">
        <v>854</v>
      </c>
      <c r="K37" s="18" t="s">
        <v>523</v>
      </c>
      <c r="L37" s="18">
        <v>2</v>
      </c>
      <c r="M37" s="18" t="s">
        <v>34</v>
      </c>
      <c r="N37" s="18">
        <v>202210</v>
      </c>
      <c r="O37" s="18" t="s">
        <v>524</v>
      </c>
      <c r="P37" s="18" t="s">
        <v>525</v>
      </c>
      <c r="Q37" s="18" t="s">
        <v>526</v>
      </c>
      <c r="R37" s="19" t="str">
        <f t="shared" si="1"/>
        <v>810143******64784</v>
      </c>
      <c r="S37" s="18">
        <v>1500</v>
      </c>
      <c r="T37" s="18"/>
      <c r="U37" s="18" t="s">
        <v>525</v>
      </c>
      <c r="V37" s="18" t="s">
        <v>527</v>
      </c>
      <c r="W37" s="19" t="str">
        <f t="shared" si="2"/>
        <v>433002******220819</v>
      </c>
      <c r="X37" s="18" t="s">
        <v>528</v>
      </c>
      <c r="Y37" s="19" t="str">
        <f t="shared" si="3"/>
        <v>188745******</v>
      </c>
      <c r="Z37" s="18"/>
    </row>
    <row r="38" s="8" customFormat="1" ht="32" customHeight="1" spans="1:26">
      <c r="A38" s="18">
        <v>32</v>
      </c>
      <c r="B38" s="18" t="s">
        <v>25</v>
      </c>
      <c r="C38" s="18" t="s">
        <v>26</v>
      </c>
      <c r="D38" s="18" t="s">
        <v>27</v>
      </c>
      <c r="E38" s="18" t="s">
        <v>530</v>
      </c>
      <c r="F38" s="18" t="s">
        <v>531</v>
      </c>
      <c r="G38" s="18" t="s">
        <v>58</v>
      </c>
      <c r="H38" s="18" t="s">
        <v>532</v>
      </c>
      <c r="I38" s="19" t="str">
        <f t="shared" si="0"/>
        <v>431281******210052</v>
      </c>
      <c r="J38" s="18" t="s">
        <v>854</v>
      </c>
      <c r="K38" s="18" t="s">
        <v>103</v>
      </c>
      <c r="L38" s="18">
        <v>2</v>
      </c>
      <c r="M38" s="18" t="s">
        <v>34</v>
      </c>
      <c r="N38" s="18">
        <v>202210</v>
      </c>
      <c r="O38" s="18" t="s">
        <v>943</v>
      </c>
      <c r="P38" s="18" t="s">
        <v>534</v>
      </c>
      <c r="Q38" s="18" t="s">
        <v>535</v>
      </c>
      <c r="R38" s="19" t="str">
        <f t="shared" si="1"/>
        <v>810143******65461</v>
      </c>
      <c r="S38" s="18">
        <v>1500</v>
      </c>
      <c r="T38" s="18"/>
      <c r="U38" s="18" t="s">
        <v>534</v>
      </c>
      <c r="V38" s="18" t="s">
        <v>536</v>
      </c>
      <c r="W38" s="19" t="str">
        <f t="shared" si="2"/>
        <v>433002******140833</v>
      </c>
      <c r="X38" s="18" t="s">
        <v>537</v>
      </c>
      <c r="Y38" s="19" t="str">
        <f t="shared" si="3"/>
        <v>137875******</v>
      </c>
      <c r="Z38" s="18"/>
    </row>
    <row r="39" s="8" customFormat="1" ht="32" customHeight="1" spans="1:26">
      <c r="A39" s="18">
        <v>33</v>
      </c>
      <c r="B39" s="18" t="s">
        <v>25</v>
      </c>
      <c r="C39" s="18" t="s">
        <v>26</v>
      </c>
      <c r="D39" s="18" t="s">
        <v>27</v>
      </c>
      <c r="E39" s="18" t="s">
        <v>530</v>
      </c>
      <c r="F39" s="18" t="s">
        <v>539</v>
      </c>
      <c r="G39" s="18" t="s">
        <v>30</v>
      </c>
      <c r="H39" s="158" t="s">
        <v>540</v>
      </c>
      <c r="I39" s="19" t="str">
        <f t="shared" si="0"/>
        <v>431281******040109</v>
      </c>
      <c r="J39" s="18" t="s">
        <v>854</v>
      </c>
      <c r="K39" s="18" t="s">
        <v>424</v>
      </c>
      <c r="L39" s="18">
        <v>2</v>
      </c>
      <c r="M39" s="18" t="s">
        <v>34</v>
      </c>
      <c r="N39" s="18">
        <v>202209</v>
      </c>
      <c r="O39" s="18" t="s">
        <v>271</v>
      </c>
      <c r="P39" s="18" t="s">
        <v>542</v>
      </c>
      <c r="Q39" s="18" t="s">
        <v>543</v>
      </c>
      <c r="R39" s="19" t="str">
        <f t="shared" si="1"/>
        <v>810143******65937</v>
      </c>
      <c r="S39" s="18">
        <v>1500</v>
      </c>
      <c r="T39" s="18"/>
      <c r="U39" s="18" t="s">
        <v>542</v>
      </c>
      <c r="V39" s="158" t="s">
        <v>544</v>
      </c>
      <c r="W39" s="19" t="str">
        <f t="shared" si="2"/>
        <v>431281******046811</v>
      </c>
      <c r="X39" s="18">
        <v>13874469161</v>
      </c>
      <c r="Y39" s="19" t="str">
        <f t="shared" si="3"/>
        <v>138744******</v>
      </c>
      <c r="Z39" s="18"/>
    </row>
    <row r="40" s="8" customFormat="1" ht="32" customHeight="1" spans="1:26">
      <c r="A40" s="18">
        <v>34</v>
      </c>
      <c r="B40" s="18" t="s">
        <v>25</v>
      </c>
      <c r="C40" s="18" t="s">
        <v>26</v>
      </c>
      <c r="D40" s="18" t="s">
        <v>27</v>
      </c>
      <c r="E40" s="18" t="s">
        <v>502</v>
      </c>
      <c r="F40" s="18" t="s">
        <v>546</v>
      </c>
      <c r="G40" s="18" t="s">
        <v>30</v>
      </c>
      <c r="H40" s="18" t="s">
        <v>547</v>
      </c>
      <c r="I40" s="19" t="str">
        <f t="shared" ref="I40:I82" si="4">REPLACE(H40,7,6,"******")</f>
        <v>431281******300065</v>
      </c>
      <c r="J40" s="18" t="s">
        <v>854</v>
      </c>
      <c r="K40" s="18" t="s">
        <v>278</v>
      </c>
      <c r="L40" s="18">
        <v>2</v>
      </c>
      <c r="M40" s="18" t="s">
        <v>34</v>
      </c>
      <c r="N40" s="18">
        <v>202210</v>
      </c>
      <c r="O40" s="18" t="s">
        <v>487</v>
      </c>
      <c r="P40" s="18" t="s">
        <v>548</v>
      </c>
      <c r="Q40" s="18" t="s">
        <v>549</v>
      </c>
      <c r="R40" s="19" t="str">
        <f t="shared" ref="R40:R82" si="5">REPLACE(Q40,7,6,"******")</f>
        <v>810143******65642</v>
      </c>
      <c r="S40" s="18">
        <v>1500</v>
      </c>
      <c r="T40" s="18"/>
      <c r="U40" s="18" t="s">
        <v>548</v>
      </c>
      <c r="V40" s="18" t="s">
        <v>550</v>
      </c>
      <c r="W40" s="19" t="str">
        <f t="shared" ref="W40:W82" si="6">REPLACE(V40,7,6,"******")</f>
        <v>433002******262919</v>
      </c>
      <c r="X40" s="18" t="s">
        <v>551</v>
      </c>
      <c r="Y40" s="19" t="str">
        <f t="shared" ref="Y40:Y82" si="7">REPLACE(X40,7,6,"******")</f>
        <v>157578******</v>
      </c>
      <c r="Z40" s="18"/>
    </row>
    <row r="41" s="8" customFormat="1" ht="32" customHeight="1" spans="1:26">
      <c r="A41" s="18">
        <v>35</v>
      </c>
      <c r="B41" s="18" t="s">
        <v>25</v>
      </c>
      <c r="C41" s="18" t="s">
        <v>26</v>
      </c>
      <c r="D41" s="18" t="s">
        <v>27</v>
      </c>
      <c r="E41" s="18" t="s">
        <v>502</v>
      </c>
      <c r="F41" s="18" t="s">
        <v>553</v>
      </c>
      <c r="G41" s="18" t="s">
        <v>30</v>
      </c>
      <c r="H41" s="18" t="s">
        <v>554</v>
      </c>
      <c r="I41" s="19" t="str">
        <f t="shared" si="4"/>
        <v>431281******056824</v>
      </c>
      <c r="J41" s="18" t="s">
        <v>854</v>
      </c>
      <c r="K41" s="18" t="s">
        <v>103</v>
      </c>
      <c r="L41" s="18">
        <v>2</v>
      </c>
      <c r="M41" s="18" t="s">
        <v>34</v>
      </c>
      <c r="N41" s="18">
        <v>202210</v>
      </c>
      <c r="O41" s="18" t="s">
        <v>944</v>
      </c>
      <c r="P41" s="18" t="s">
        <v>555</v>
      </c>
      <c r="Q41" s="18" t="s">
        <v>556</v>
      </c>
      <c r="R41" s="19" t="str">
        <f t="shared" si="5"/>
        <v>810143******65619</v>
      </c>
      <c r="S41" s="18">
        <v>1500</v>
      </c>
      <c r="T41" s="18"/>
      <c r="U41" s="18" t="s">
        <v>555</v>
      </c>
      <c r="V41" s="18" t="s">
        <v>945</v>
      </c>
      <c r="W41" s="19" t="str">
        <f t="shared" si="6"/>
        <v>433002******182912</v>
      </c>
      <c r="X41" s="18" t="s">
        <v>558</v>
      </c>
      <c r="Y41" s="19" t="str">
        <f t="shared" si="7"/>
        <v>186745******</v>
      </c>
      <c r="Z41" s="18"/>
    </row>
    <row r="42" s="8" customFormat="1" ht="32" customHeight="1" spans="1:26">
      <c r="A42" s="18">
        <v>36</v>
      </c>
      <c r="B42" s="18" t="s">
        <v>25</v>
      </c>
      <c r="C42" s="18" t="s">
        <v>26</v>
      </c>
      <c r="D42" s="18" t="s">
        <v>27</v>
      </c>
      <c r="E42" s="18" t="s">
        <v>560</v>
      </c>
      <c r="F42" s="18" t="s">
        <v>561</v>
      </c>
      <c r="G42" s="18" t="s">
        <v>58</v>
      </c>
      <c r="H42" s="18" t="s">
        <v>562</v>
      </c>
      <c r="I42" s="19" t="str">
        <f t="shared" si="4"/>
        <v>431281******210030</v>
      </c>
      <c r="J42" s="18" t="s">
        <v>854</v>
      </c>
      <c r="K42" s="18" t="s">
        <v>60</v>
      </c>
      <c r="L42" s="18">
        <v>2</v>
      </c>
      <c r="M42" s="18" t="s">
        <v>61</v>
      </c>
      <c r="N42" s="18">
        <v>202209</v>
      </c>
      <c r="O42" s="18" t="s">
        <v>171</v>
      </c>
      <c r="P42" s="18" t="s">
        <v>563</v>
      </c>
      <c r="Q42" s="18" t="s">
        <v>564</v>
      </c>
      <c r="R42" s="19" t="str">
        <f t="shared" si="5"/>
        <v>810143******65846</v>
      </c>
      <c r="S42" s="18">
        <v>1500</v>
      </c>
      <c r="T42" s="18"/>
      <c r="U42" s="18" t="s">
        <v>563</v>
      </c>
      <c r="V42" s="18" t="s">
        <v>565</v>
      </c>
      <c r="W42" s="19" t="str">
        <f t="shared" si="6"/>
        <v>431281******026819</v>
      </c>
      <c r="X42" s="18" t="s">
        <v>566</v>
      </c>
      <c r="Y42" s="19" t="str">
        <f t="shared" si="7"/>
        <v>135745******</v>
      </c>
      <c r="Z42" s="18"/>
    </row>
    <row r="43" s="8" customFormat="1" ht="32" customHeight="1" spans="1:26">
      <c r="A43" s="18">
        <v>37</v>
      </c>
      <c r="B43" s="18" t="s">
        <v>25</v>
      </c>
      <c r="C43" s="18" t="s">
        <v>26</v>
      </c>
      <c r="D43" s="18" t="s">
        <v>27</v>
      </c>
      <c r="E43" s="18" t="s">
        <v>530</v>
      </c>
      <c r="F43" s="18" t="s">
        <v>946</v>
      </c>
      <c r="G43" s="18" t="s">
        <v>58</v>
      </c>
      <c r="H43" s="18" t="s">
        <v>947</v>
      </c>
      <c r="I43" s="19" t="str">
        <f t="shared" si="4"/>
        <v>431281******060097</v>
      </c>
      <c r="J43" s="18" t="s">
        <v>854</v>
      </c>
      <c r="K43" s="18" t="s">
        <v>948</v>
      </c>
      <c r="L43" s="18">
        <v>2</v>
      </c>
      <c r="M43" s="18" t="s">
        <v>34</v>
      </c>
      <c r="N43" s="18">
        <v>202209</v>
      </c>
      <c r="O43" s="18" t="s">
        <v>949</v>
      </c>
      <c r="P43" s="18" t="s">
        <v>950</v>
      </c>
      <c r="Q43" s="18" t="s">
        <v>951</v>
      </c>
      <c r="R43" s="19" t="str">
        <f t="shared" si="5"/>
        <v>810143******64536</v>
      </c>
      <c r="S43" s="18">
        <v>1500</v>
      </c>
      <c r="T43" s="18"/>
      <c r="U43" s="18" t="s">
        <v>950</v>
      </c>
      <c r="V43" s="18" t="s">
        <v>952</v>
      </c>
      <c r="W43" s="19" t="str">
        <f t="shared" si="6"/>
        <v>433002******160823</v>
      </c>
      <c r="X43" s="18">
        <v>17374563032</v>
      </c>
      <c r="Y43" s="19" t="str">
        <f t="shared" si="7"/>
        <v>173745******</v>
      </c>
      <c r="Z43" s="18"/>
    </row>
    <row r="44" s="9" customFormat="1" ht="32" customHeight="1" spans="1:26">
      <c r="A44" s="18">
        <v>38</v>
      </c>
      <c r="B44" s="18" t="s">
        <v>25</v>
      </c>
      <c r="C44" s="18" t="s">
        <v>26</v>
      </c>
      <c r="D44" s="18" t="s">
        <v>27</v>
      </c>
      <c r="E44" s="18" t="s">
        <v>326</v>
      </c>
      <c r="F44" s="18" t="s">
        <v>953</v>
      </c>
      <c r="G44" s="18" t="s">
        <v>30</v>
      </c>
      <c r="H44" s="158" t="s">
        <v>954</v>
      </c>
      <c r="I44" s="19" t="str">
        <f t="shared" si="4"/>
        <v>431281******247026</v>
      </c>
      <c r="J44" s="18" t="s">
        <v>854</v>
      </c>
      <c r="K44" s="18" t="s">
        <v>955</v>
      </c>
      <c r="L44" s="18">
        <v>3</v>
      </c>
      <c r="M44" s="18" t="s">
        <v>34</v>
      </c>
      <c r="N44" s="18">
        <v>202109</v>
      </c>
      <c r="O44" s="18" t="s">
        <v>349</v>
      </c>
      <c r="P44" s="18" t="s">
        <v>956</v>
      </c>
      <c r="Q44" s="158" t="s">
        <v>957</v>
      </c>
      <c r="R44" s="19" t="str">
        <f t="shared" si="5"/>
        <v>810143******86129</v>
      </c>
      <c r="S44" s="18">
        <v>1500</v>
      </c>
      <c r="T44" s="18"/>
      <c r="U44" s="18" t="s">
        <v>956</v>
      </c>
      <c r="V44" s="158" t="s">
        <v>958</v>
      </c>
      <c r="W44" s="19" t="str">
        <f t="shared" si="6"/>
        <v>431281******127012</v>
      </c>
      <c r="X44" s="18">
        <v>17378031178</v>
      </c>
      <c r="Y44" s="19" t="str">
        <f t="shared" si="7"/>
        <v>173780******</v>
      </c>
      <c r="Z44" s="18"/>
    </row>
    <row r="45" s="9" customFormat="1" ht="32" customHeight="1" spans="1:26">
      <c r="A45" s="18">
        <v>39</v>
      </c>
      <c r="B45" s="18" t="s">
        <v>25</v>
      </c>
      <c r="C45" s="18" t="s">
        <v>26</v>
      </c>
      <c r="D45" s="18" t="s">
        <v>27</v>
      </c>
      <c r="E45" s="18" t="s">
        <v>326</v>
      </c>
      <c r="F45" s="18" t="s">
        <v>327</v>
      </c>
      <c r="G45" s="18" t="s">
        <v>58</v>
      </c>
      <c r="H45" s="18" t="s">
        <v>328</v>
      </c>
      <c r="I45" s="19" t="str">
        <f t="shared" si="4"/>
        <v>431281******13003X</v>
      </c>
      <c r="J45" s="18" t="s">
        <v>854</v>
      </c>
      <c r="K45" s="18" t="s">
        <v>959</v>
      </c>
      <c r="L45" s="18">
        <v>3</v>
      </c>
      <c r="M45" s="18" t="s">
        <v>61</v>
      </c>
      <c r="N45" s="18">
        <v>202109</v>
      </c>
      <c r="O45" s="18" t="s">
        <v>960</v>
      </c>
      <c r="P45" s="18" t="s">
        <v>332</v>
      </c>
      <c r="Q45" s="158" t="s">
        <v>333</v>
      </c>
      <c r="R45" s="19" t="str">
        <f t="shared" si="5"/>
        <v>810143******80354</v>
      </c>
      <c r="S45" s="18">
        <v>1500</v>
      </c>
      <c r="T45" s="18"/>
      <c r="U45" s="18" t="s">
        <v>332</v>
      </c>
      <c r="V45" s="158" t="s">
        <v>334</v>
      </c>
      <c r="W45" s="19" t="str">
        <f t="shared" si="6"/>
        <v>433002******291019</v>
      </c>
      <c r="X45" s="18">
        <v>14760700182</v>
      </c>
      <c r="Y45" s="19" t="str">
        <f t="shared" si="7"/>
        <v>147607******</v>
      </c>
      <c r="Z45" s="18"/>
    </row>
    <row r="46" s="9" customFormat="1" ht="32" customHeight="1" spans="1:26">
      <c r="A46" s="18">
        <v>40</v>
      </c>
      <c r="B46" s="18" t="s">
        <v>25</v>
      </c>
      <c r="C46" s="18" t="s">
        <v>26</v>
      </c>
      <c r="D46" s="18" t="s">
        <v>27</v>
      </c>
      <c r="E46" s="18" t="s">
        <v>336</v>
      </c>
      <c r="F46" s="18" t="s">
        <v>390</v>
      </c>
      <c r="G46" s="18" t="s">
        <v>30</v>
      </c>
      <c r="H46" s="158" t="s">
        <v>391</v>
      </c>
      <c r="I46" s="19" t="str">
        <f t="shared" si="4"/>
        <v>431281******230068</v>
      </c>
      <c r="J46" s="18" t="s">
        <v>854</v>
      </c>
      <c r="K46" s="18" t="s">
        <v>961</v>
      </c>
      <c r="L46" s="18">
        <v>1</v>
      </c>
      <c r="M46" s="18" t="s">
        <v>34</v>
      </c>
      <c r="N46" s="18">
        <v>202309</v>
      </c>
      <c r="O46" s="18" t="s">
        <v>962</v>
      </c>
      <c r="P46" s="18" t="s">
        <v>394</v>
      </c>
      <c r="Q46" s="158" t="s">
        <v>395</v>
      </c>
      <c r="R46" s="19" t="str">
        <f t="shared" si="5"/>
        <v>810143******86107</v>
      </c>
      <c r="S46" s="18">
        <v>1500</v>
      </c>
      <c r="T46" s="18"/>
      <c r="U46" s="18" t="s">
        <v>394</v>
      </c>
      <c r="V46" s="158" t="s">
        <v>396</v>
      </c>
      <c r="W46" s="19" t="str">
        <f t="shared" si="6"/>
        <v>433002******150858</v>
      </c>
      <c r="X46" s="18">
        <v>18528261596</v>
      </c>
      <c r="Y46" s="19" t="str">
        <f t="shared" si="7"/>
        <v>185282******</v>
      </c>
      <c r="Z46" s="18" t="s">
        <v>881</v>
      </c>
    </row>
    <row r="47" s="9" customFormat="1" ht="32" customHeight="1" spans="1:26">
      <c r="A47" s="18">
        <v>41</v>
      </c>
      <c r="B47" s="18" t="s">
        <v>25</v>
      </c>
      <c r="C47" s="18" t="s">
        <v>26</v>
      </c>
      <c r="D47" s="18" t="s">
        <v>27</v>
      </c>
      <c r="E47" s="18" t="s">
        <v>336</v>
      </c>
      <c r="F47" s="18" t="s">
        <v>337</v>
      </c>
      <c r="G47" s="18" t="s">
        <v>58</v>
      </c>
      <c r="H47" s="158" t="s">
        <v>338</v>
      </c>
      <c r="I47" s="19" t="str">
        <f t="shared" si="4"/>
        <v>431281******280136</v>
      </c>
      <c r="J47" s="18" t="s">
        <v>854</v>
      </c>
      <c r="K47" s="18" t="s">
        <v>339</v>
      </c>
      <c r="L47" s="18">
        <v>1</v>
      </c>
      <c r="M47" s="18" t="s">
        <v>34</v>
      </c>
      <c r="N47" s="18">
        <v>202309</v>
      </c>
      <c r="O47" s="18" t="s">
        <v>962</v>
      </c>
      <c r="P47" s="18" t="s">
        <v>341</v>
      </c>
      <c r="Q47" s="158" t="s">
        <v>342</v>
      </c>
      <c r="R47" s="19" t="str">
        <f t="shared" si="5"/>
        <v>810143******83956</v>
      </c>
      <c r="S47" s="18">
        <v>1500</v>
      </c>
      <c r="T47" s="18"/>
      <c r="U47" s="18" t="s">
        <v>341</v>
      </c>
      <c r="V47" s="158" t="s">
        <v>343</v>
      </c>
      <c r="W47" s="19" t="str">
        <f t="shared" si="6"/>
        <v>433002******290819</v>
      </c>
      <c r="X47" s="18">
        <v>13034855626</v>
      </c>
      <c r="Y47" s="19" t="str">
        <f t="shared" si="7"/>
        <v>130348******</v>
      </c>
      <c r="Z47" s="18" t="s">
        <v>881</v>
      </c>
    </row>
    <row r="48" s="9" customFormat="1" ht="32" customHeight="1" spans="1:26">
      <c r="A48" s="18">
        <v>42</v>
      </c>
      <c r="B48" s="18" t="s">
        <v>25</v>
      </c>
      <c r="C48" s="18" t="s">
        <v>26</v>
      </c>
      <c r="D48" s="18" t="s">
        <v>27</v>
      </c>
      <c r="E48" s="18" t="s">
        <v>345</v>
      </c>
      <c r="F48" s="18" t="s">
        <v>346</v>
      </c>
      <c r="G48" s="18" t="s">
        <v>58</v>
      </c>
      <c r="H48" s="18" t="s">
        <v>347</v>
      </c>
      <c r="I48" s="19" t="str">
        <f t="shared" si="4"/>
        <v>431281******15125X</v>
      </c>
      <c r="J48" s="18" t="s">
        <v>854</v>
      </c>
      <c r="K48" s="18" t="s">
        <v>348</v>
      </c>
      <c r="L48" s="18">
        <v>2</v>
      </c>
      <c r="M48" s="18" t="s">
        <v>34</v>
      </c>
      <c r="N48" s="18">
        <v>202209</v>
      </c>
      <c r="O48" s="18" t="s">
        <v>349</v>
      </c>
      <c r="P48" s="18" t="s">
        <v>350</v>
      </c>
      <c r="Q48" s="158" t="s">
        <v>351</v>
      </c>
      <c r="R48" s="19" t="str">
        <f t="shared" si="5"/>
        <v>810143******82249</v>
      </c>
      <c r="S48" s="18">
        <v>1500</v>
      </c>
      <c r="T48" s="18"/>
      <c r="U48" s="18" t="s">
        <v>350</v>
      </c>
      <c r="V48" s="158" t="s">
        <v>352</v>
      </c>
      <c r="W48" s="19" t="str">
        <f t="shared" si="6"/>
        <v>433002******132817</v>
      </c>
      <c r="X48" s="18">
        <v>18390358135</v>
      </c>
      <c r="Y48" s="19" t="str">
        <f t="shared" si="7"/>
        <v>183903******</v>
      </c>
      <c r="Z48" s="18"/>
    </row>
    <row r="49" s="9" customFormat="1" ht="32" customHeight="1" spans="1:26">
      <c r="A49" s="18">
        <v>43</v>
      </c>
      <c r="B49" s="18" t="s">
        <v>25</v>
      </c>
      <c r="C49" s="18" t="s">
        <v>26</v>
      </c>
      <c r="D49" s="18" t="s">
        <v>27</v>
      </c>
      <c r="E49" s="18" t="s">
        <v>354</v>
      </c>
      <c r="F49" s="18" t="s">
        <v>355</v>
      </c>
      <c r="G49" s="18" t="s">
        <v>58</v>
      </c>
      <c r="H49" s="158" t="s">
        <v>356</v>
      </c>
      <c r="I49" s="19" t="str">
        <f t="shared" si="4"/>
        <v>431281******250158</v>
      </c>
      <c r="J49" s="18" t="s">
        <v>854</v>
      </c>
      <c r="K49" s="18" t="s">
        <v>60</v>
      </c>
      <c r="L49" s="18">
        <v>2</v>
      </c>
      <c r="M49" s="18" t="s">
        <v>61</v>
      </c>
      <c r="N49" s="18">
        <v>202209</v>
      </c>
      <c r="O49" s="18" t="s">
        <v>147</v>
      </c>
      <c r="P49" s="18" t="s">
        <v>357</v>
      </c>
      <c r="Q49" s="158" t="s">
        <v>358</v>
      </c>
      <c r="R49" s="19" t="str">
        <f t="shared" si="5"/>
        <v>810143******82261</v>
      </c>
      <c r="S49" s="18">
        <v>1500</v>
      </c>
      <c r="T49" s="18"/>
      <c r="U49" s="18" t="s">
        <v>357</v>
      </c>
      <c r="V49" s="158" t="s">
        <v>359</v>
      </c>
      <c r="W49" s="19" t="str">
        <f t="shared" si="6"/>
        <v>433002******292918</v>
      </c>
      <c r="X49" s="18">
        <v>15274515883</v>
      </c>
      <c r="Y49" s="19" t="str">
        <f t="shared" si="7"/>
        <v>152745******</v>
      </c>
      <c r="Z49" s="18"/>
    </row>
    <row r="50" s="9" customFormat="1" ht="32" customHeight="1" spans="1:26">
      <c r="A50" s="18">
        <v>44</v>
      </c>
      <c r="B50" s="18" t="s">
        <v>25</v>
      </c>
      <c r="C50" s="18" t="s">
        <v>26</v>
      </c>
      <c r="D50" s="18" t="s">
        <v>27</v>
      </c>
      <c r="E50" s="18" t="s">
        <v>354</v>
      </c>
      <c r="F50" s="18" t="s">
        <v>361</v>
      </c>
      <c r="G50" s="18" t="s">
        <v>30</v>
      </c>
      <c r="H50" s="158" t="s">
        <v>362</v>
      </c>
      <c r="I50" s="19" t="str">
        <f t="shared" si="4"/>
        <v>431281******280085</v>
      </c>
      <c r="J50" s="18" t="s">
        <v>854</v>
      </c>
      <c r="K50" s="18" t="s">
        <v>363</v>
      </c>
      <c r="L50" s="18">
        <v>2</v>
      </c>
      <c r="M50" s="18" t="s">
        <v>34</v>
      </c>
      <c r="N50" s="18">
        <v>202209</v>
      </c>
      <c r="O50" s="18" t="s">
        <v>364</v>
      </c>
      <c r="P50" s="18" t="s">
        <v>365</v>
      </c>
      <c r="Q50" s="158" t="s">
        <v>366</v>
      </c>
      <c r="R50" s="19" t="str">
        <f t="shared" si="5"/>
        <v>810143******80309</v>
      </c>
      <c r="S50" s="18">
        <v>1500</v>
      </c>
      <c r="T50" s="18"/>
      <c r="U50" s="18" t="s">
        <v>365</v>
      </c>
      <c r="V50" s="18" t="s">
        <v>367</v>
      </c>
      <c r="W50" s="19" t="str">
        <f t="shared" si="6"/>
        <v>'43300******1180812</v>
      </c>
      <c r="X50" s="18" t="s">
        <v>368</v>
      </c>
      <c r="Y50" s="19" t="str">
        <f t="shared" si="7"/>
        <v>177745******</v>
      </c>
      <c r="Z50" s="18"/>
    </row>
    <row r="51" s="9" customFormat="1" ht="32" customHeight="1" spans="1:26">
      <c r="A51" s="18">
        <v>45</v>
      </c>
      <c r="B51" s="18" t="s">
        <v>25</v>
      </c>
      <c r="C51" s="18" t="s">
        <v>26</v>
      </c>
      <c r="D51" s="18" t="s">
        <v>27</v>
      </c>
      <c r="E51" s="18" t="s">
        <v>354</v>
      </c>
      <c r="F51" s="18" t="s">
        <v>370</v>
      </c>
      <c r="G51" s="18" t="s">
        <v>58</v>
      </c>
      <c r="H51" s="18" t="s">
        <v>371</v>
      </c>
      <c r="I51" s="19" t="str">
        <f t="shared" si="4"/>
        <v>431281******160090</v>
      </c>
      <c r="J51" s="18" t="s">
        <v>854</v>
      </c>
      <c r="K51" s="18" t="s">
        <v>60</v>
      </c>
      <c r="L51" s="18">
        <v>2</v>
      </c>
      <c r="M51" s="18" t="s">
        <v>61</v>
      </c>
      <c r="N51" s="18">
        <v>202209</v>
      </c>
      <c r="O51" s="18" t="s">
        <v>963</v>
      </c>
      <c r="P51" s="18" t="s">
        <v>372</v>
      </c>
      <c r="Q51" s="18" t="s">
        <v>373</v>
      </c>
      <c r="R51" s="19" t="str">
        <f t="shared" si="5"/>
        <v>810143******83774</v>
      </c>
      <c r="S51" s="18">
        <v>1500</v>
      </c>
      <c r="T51" s="18"/>
      <c r="U51" s="18" t="s">
        <v>372</v>
      </c>
      <c r="V51" s="18" t="s">
        <v>374</v>
      </c>
      <c r="W51" s="19" t="str">
        <f t="shared" si="6"/>
        <v>433002******300819</v>
      </c>
      <c r="X51" s="18">
        <v>18390327796</v>
      </c>
      <c r="Y51" s="19" t="str">
        <f t="shared" si="7"/>
        <v>183903******</v>
      </c>
      <c r="Z51" s="18"/>
    </row>
    <row r="52" s="9" customFormat="1" ht="32" customHeight="1" spans="1:26">
      <c r="A52" s="18">
        <v>46</v>
      </c>
      <c r="B52" s="18" t="s">
        <v>25</v>
      </c>
      <c r="C52" s="18" t="s">
        <v>26</v>
      </c>
      <c r="D52" s="18" t="s">
        <v>27</v>
      </c>
      <c r="E52" s="18" t="s">
        <v>354</v>
      </c>
      <c r="F52" s="18" t="s">
        <v>376</v>
      </c>
      <c r="G52" s="18" t="s">
        <v>58</v>
      </c>
      <c r="H52" s="158" t="s">
        <v>377</v>
      </c>
      <c r="I52" s="19" t="str">
        <f t="shared" si="4"/>
        <v>431281******140037</v>
      </c>
      <c r="J52" s="18" t="s">
        <v>854</v>
      </c>
      <c r="K52" s="18" t="s">
        <v>60</v>
      </c>
      <c r="L52" s="18">
        <v>1</v>
      </c>
      <c r="M52" s="18" t="s">
        <v>61</v>
      </c>
      <c r="N52" s="18">
        <v>202309</v>
      </c>
      <c r="O52" s="18" t="s">
        <v>964</v>
      </c>
      <c r="P52" s="18" t="s">
        <v>378</v>
      </c>
      <c r="Q52" s="158" t="s">
        <v>379</v>
      </c>
      <c r="R52" s="19" t="str">
        <f t="shared" si="5"/>
        <v>810143******80274</v>
      </c>
      <c r="S52" s="18">
        <v>1500</v>
      </c>
      <c r="T52" s="18"/>
      <c r="U52" s="18" t="s">
        <v>378</v>
      </c>
      <c r="V52" s="158" t="s">
        <v>965</v>
      </c>
      <c r="W52" s="19" t="str">
        <f t="shared" si="6"/>
        <v>433002******100810</v>
      </c>
      <c r="X52" s="18">
        <v>13762922709</v>
      </c>
      <c r="Y52" s="19" t="str">
        <f t="shared" si="7"/>
        <v>137629******</v>
      </c>
      <c r="Z52" s="18" t="s">
        <v>881</v>
      </c>
    </row>
    <row r="53" s="9" customFormat="1" ht="32" customHeight="1" spans="1:26">
      <c r="A53" s="18">
        <v>47</v>
      </c>
      <c r="B53" s="18" t="s">
        <v>25</v>
      </c>
      <c r="C53" s="18" t="s">
        <v>26</v>
      </c>
      <c r="D53" s="18" t="s">
        <v>27</v>
      </c>
      <c r="E53" s="18" t="s">
        <v>326</v>
      </c>
      <c r="F53" s="18" t="s">
        <v>382</v>
      </c>
      <c r="G53" s="18" t="s">
        <v>30</v>
      </c>
      <c r="H53" s="158" t="s">
        <v>383</v>
      </c>
      <c r="I53" s="19" t="str">
        <f t="shared" si="4"/>
        <v>431281******010089</v>
      </c>
      <c r="J53" s="18" t="s">
        <v>854</v>
      </c>
      <c r="K53" s="18" t="s">
        <v>384</v>
      </c>
      <c r="L53" s="18">
        <v>1</v>
      </c>
      <c r="M53" s="18" t="s">
        <v>34</v>
      </c>
      <c r="N53" s="18">
        <v>202309</v>
      </c>
      <c r="O53" s="18" t="s">
        <v>385</v>
      </c>
      <c r="P53" s="18" t="s">
        <v>386</v>
      </c>
      <c r="Q53" s="158" t="s">
        <v>387</v>
      </c>
      <c r="R53" s="19" t="str">
        <f t="shared" si="5"/>
        <v>810143******43306</v>
      </c>
      <c r="S53" s="18">
        <v>1500</v>
      </c>
      <c r="T53" s="18"/>
      <c r="U53" s="18" t="s">
        <v>386</v>
      </c>
      <c r="V53" s="158" t="s">
        <v>388</v>
      </c>
      <c r="W53" s="19" t="str">
        <f t="shared" si="6"/>
        <v>433002******283110</v>
      </c>
      <c r="X53" s="18">
        <v>13272284556</v>
      </c>
      <c r="Y53" s="19" t="str">
        <f t="shared" si="7"/>
        <v>132722******</v>
      </c>
      <c r="Z53" s="18" t="s">
        <v>881</v>
      </c>
    </row>
    <row r="54" s="6" customFormat="1" ht="32" customHeight="1" spans="1:26">
      <c r="A54" s="18">
        <v>48</v>
      </c>
      <c r="B54" s="18" t="s">
        <v>25</v>
      </c>
      <c r="C54" s="18" t="s">
        <v>26</v>
      </c>
      <c r="D54" s="18" t="s">
        <v>173</v>
      </c>
      <c r="E54" s="18" t="s">
        <v>174</v>
      </c>
      <c r="F54" s="18" t="s">
        <v>175</v>
      </c>
      <c r="G54" s="18" t="s">
        <v>30</v>
      </c>
      <c r="H54" s="18" t="s">
        <v>176</v>
      </c>
      <c r="I54" s="19" t="str">
        <f t="shared" si="4"/>
        <v>431281******040086</v>
      </c>
      <c r="J54" s="18" t="s">
        <v>854</v>
      </c>
      <c r="K54" s="18" t="s">
        <v>286</v>
      </c>
      <c r="L54" s="18">
        <v>3</v>
      </c>
      <c r="M54" s="18" t="s">
        <v>61</v>
      </c>
      <c r="N54" s="18">
        <v>20210901</v>
      </c>
      <c r="O54" s="18" t="s">
        <v>434</v>
      </c>
      <c r="P54" s="18" t="s">
        <v>179</v>
      </c>
      <c r="Q54" s="18" t="s">
        <v>180</v>
      </c>
      <c r="R54" s="19" t="str">
        <f t="shared" si="5"/>
        <v>810143******73562</v>
      </c>
      <c r="S54" s="18">
        <v>1500</v>
      </c>
      <c r="T54" s="18"/>
      <c r="U54" s="18" t="s">
        <v>179</v>
      </c>
      <c r="V54" s="18" t="s">
        <v>181</v>
      </c>
      <c r="W54" s="19" t="str">
        <f t="shared" si="6"/>
        <v>433002******081016</v>
      </c>
      <c r="X54" s="18">
        <v>17375957580</v>
      </c>
      <c r="Y54" s="19" t="str">
        <f t="shared" si="7"/>
        <v>173759******</v>
      </c>
      <c r="Z54" s="18"/>
    </row>
    <row r="55" s="6" customFormat="1" ht="32" customHeight="1" spans="1:26">
      <c r="A55" s="18">
        <v>49</v>
      </c>
      <c r="B55" s="18" t="s">
        <v>25</v>
      </c>
      <c r="C55" s="18" t="s">
        <v>26</v>
      </c>
      <c r="D55" s="18" t="s">
        <v>173</v>
      </c>
      <c r="E55" s="18" t="s">
        <v>184</v>
      </c>
      <c r="F55" s="18" t="s">
        <v>185</v>
      </c>
      <c r="G55" s="18" t="s">
        <v>30</v>
      </c>
      <c r="H55" s="18" t="s">
        <v>186</v>
      </c>
      <c r="I55" s="19" t="str">
        <f t="shared" si="4"/>
        <v>431281******060140</v>
      </c>
      <c r="J55" s="18" t="s">
        <v>854</v>
      </c>
      <c r="K55" s="18" t="s">
        <v>60</v>
      </c>
      <c r="L55" s="18">
        <v>3</v>
      </c>
      <c r="M55" s="18" t="s">
        <v>61</v>
      </c>
      <c r="N55" s="18">
        <v>20210901</v>
      </c>
      <c r="O55" s="18" t="s">
        <v>686</v>
      </c>
      <c r="P55" s="18" t="s">
        <v>188</v>
      </c>
      <c r="Q55" s="18" t="s">
        <v>189</v>
      </c>
      <c r="R55" s="19" t="str">
        <f t="shared" si="5"/>
        <v>810143******72739</v>
      </c>
      <c r="S55" s="18">
        <v>1500</v>
      </c>
      <c r="T55" s="18"/>
      <c r="U55" s="18" t="s">
        <v>188</v>
      </c>
      <c r="V55" s="18" t="s">
        <v>190</v>
      </c>
      <c r="W55" s="19" t="str">
        <f t="shared" si="6"/>
        <v>433002******021035</v>
      </c>
      <c r="X55" s="18">
        <v>15096268806</v>
      </c>
      <c r="Y55" s="19" t="str">
        <f t="shared" si="7"/>
        <v>150962******</v>
      </c>
      <c r="Z55" s="18"/>
    </row>
    <row r="56" s="6" customFormat="1" ht="32" customHeight="1" spans="1:26">
      <c r="A56" s="18">
        <v>50</v>
      </c>
      <c r="B56" s="18" t="s">
        <v>25</v>
      </c>
      <c r="C56" s="18" t="s">
        <v>26</v>
      </c>
      <c r="D56" s="18" t="s">
        <v>173</v>
      </c>
      <c r="E56" s="18" t="s">
        <v>966</v>
      </c>
      <c r="F56" s="18" t="s">
        <v>967</v>
      </c>
      <c r="G56" s="18" t="s">
        <v>30</v>
      </c>
      <c r="H56" s="18" t="s">
        <v>968</v>
      </c>
      <c r="I56" s="19" t="str">
        <f t="shared" si="4"/>
        <v>431281******127026</v>
      </c>
      <c r="J56" s="18" t="s">
        <v>854</v>
      </c>
      <c r="K56" s="18" t="s">
        <v>969</v>
      </c>
      <c r="L56" s="18">
        <v>3</v>
      </c>
      <c r="M56" s="18" t="s">
        <v>34</v>
      </c>
      <c r="N56" s="18">
        <v>20210901</v>
      </c>
      <c r="O56" s="18" t="s">
        <v>970</v>
      </c>
      <c r="P56" s="18" t="s">
        <v>971</v>
      </c>
      <c r="Q56" s="18" t="s">
        <v>972</v>
      </c>
      <c r="R56" s="19" t="str">
        <f t="shared" si="5"/>
        <v>810143******74373</v>
      </c>
      <c r="S56" s="18">
        <v>1500</v>
      </c>
      <c r="T56" s="18"/>
      <c r="U56" s="18" t="s">
        <v>971</v>
      </c>
      <c r="V56" s="18" t="s">
        <v>973</v>
      </c>
      <c r="W56" s="19" t="str">
        <f t="shared" si="6"/>
        <v>433002******271014</v>
      </c>
      <c r="X56" s="18">
        <v>15399833326</v>
      </c>
      <c r="Y56" s="19" t="str">
        <f t="shared" si="7"/>
        <v>153998******</v>
      </c>
      <c r="Z56" s="18"/>
    </row>
    <row r="57" s="6" customFormat="1" ht="32" customHeight="1" spans="1:26">
      <c r="A57" s="18">
        <v>51</v>
      </c>
      <c r="B57" s="18" t="s">
        <v>25</v>
      </c>
      <c r="C57" s="18" t="s">
        <v>26</v>
      </c>
      <c r="D57" s="18" t="s">
        <v>173</v>
      </c>
      <c r="E57" s="18" t="s">
        <v>966</v>
      </c>
      <c r="F57" s="18" t="s">
        <v>974</v>
      </c>
      <c r="G57" s="18" t="s">
        <v>30</v>
      </c>
      <c r="H57" s="18" t="s">
        <v>975</v>
      </c>
      <c r="I57" s="19" t="str">
        <f t="shared" si="4"/>
        <v>431281******090022</v>
      </c>
      <c r="J57" s="18" t="s">
        <v>854</v>
      </c>
      <c r="K57" s="18" t="s">
        <v>976</v>
      </c>
      <c r="L57" s="18">
        <v>3</v>
      </c>
      <c r="M57" s="18" t="s">
        <v>34</v>
      </c>
      <c r="N57" s="18">
        <v>20210901</v>
      </c>
      <c r="O57" s="18" t="s">
        <v>487</v>
      </c>
      <c r="P57" s="18" t="s">
        <v>977</v>
      </c>
      <c r="Q57" s="18" t="s">
        <v>978</v>
      </c>
      <c r="R57" s="19" t="str">
        <f t="shared" si="5"/>
        <v>810143******74792</v>
      </c>
      <c r="S57" s="18">
        <v>1500</v>
      </c>
      <c r="T57" s="18"/>
      <c r="U57" s="18" t="s">
        <v>979</v>
      </c>
      <c r="V57" s="18" t="s">
        <v>980</v>
      </c>
      <c r="W57" s="19" t="str">
        <f t="shared" si="6"/>
        <v>433002******170822</v>
      </c>
      <c r="X57" s="18">
        <v>18675125078</v>
      </c>
      <c r="Y57" s="19" t="str">
        <f t="shared" si="7"/>
        <v>186751******</v>
      </c>
      <c r="Z57" s="18"/>
    </row>
    <row r="58" s="6" customFormat="1" ht="32" customHeight="1" spans="1:26">
      <c r="A58" s="18">
        <v>52</v>
      </c>
      <c r="B58" s="18" t="s">
        <v>25</v>
      </c>
      <c r="C58" s="18" t="s">
        <v>26</v>
      </c>
      <c r="D58" s="18" t="s">
        <v>173</v>
      </c>
      <c r="E58" s="18" t="s">
        <v>193</v>
      </c>
      <c r="F58" s="18" t="s">
        <v>194</v>
      </c>
      <c r="G58" s="18" t="s">
        <v>58</v>
      </c>
      <c r="H58" s="18" t="s">
        <v>195</v>
      </c>
      <c r="I58" s="19" t="str">
        <f t="shared" si="4"/>
        <v>431281******255630</v>
      </c>
      <c r="J58" s="18" t="s">
        <v>854</v>
      </c>
      <c r="K58" s="18" t="s">
        <v>196</v>
      </c>
      <c r="L58" s="18">
        <v>2</v>
      </c>
      <c r="M58" s="18" t="s">
        <v>34</v>
      </c>
      <c r="N58" s="18">
        <v>20220901</v>
      </c>
      <c r="O58" s="18" t="s">
        <v>197</v>
      </c>
      <c r="P58" s="18" t="s">
        <v>198</v>
      </c>
      <c r="Q58" s="18" t="s">
        <v>199</v>
      </c>
      <c r="R58" s="19" t="str">
        <f t="shared" si="5"/>
        <v>810143******74952</v>
      </c>
      <c r="S58" s="18">
        <v>1500</v>
      </c>
      <c r="T58" s="18"/>
      <c r="U58" s="18" t="s">
        <v>198</v>
      </c>
      <c r="V58" s="18" t="s">
        <v>200</v>
      </c>
      <c r="W58" s="19" t="str">
        <f t="shared" si="6"/>
        <v>433002******311013</v>
      </c>
      <c r="X58" s="18">
        <v>18227193230</v>
      </c>
      <c r="Y58" s="19" t="str">
        <f t="shared" si="7"/>
        <v>182271******</v>
      </c>
      <c r="Z58" s="18"/>
    </row>
    <row r="59" s="6" customFormat="1" ht="32" customHeight="1" spans="1:26">
      <c r="A59" s="18">
        <v>53</v>
      </c>
      <c r="B59" s="18" t="s">
        <v>25</v>
      </c>
      <c r="C59" s="18" t="s">
        <v>26</v>
      </c>
      <c r="D59" s="18" t="s">
        <v>173</v>
      </c>
      <c r="E59" s="18" t="s">
        <v>981</v>
      </c>
      <c r="F59" s="18" t="s">
        <v>982</v>
      </c>
      <c r="G59" s="18" t="s">
        <v>30</v>
      </c>
      <c r="H59" s="18" t="s">
        <v>983</v>
      </c>
      <c r="I59" s="19" t="str">
        <f t="shared" si="4"/>
        <v>431281******28002X</v>
      </c>
      <c r="J59" s="18" t="s">
        <v>854</v>
      </c>
      <c r="K59" s="18" t="s">
        <v>363</v>
      </c>
      <c r="L59" s="18">
        <v>5</v>
      </c>
      <c r="M59" s="18" t="s">
        <v>34</v>
      </c>
      <c r="N59" s="18">
        <v>20190901</v>
      </c>
      <c r="O59" s="18" t="s">
        <v>984</v>
      </c>
      <c r="P59" s="18" t="s">
        <v>985</v>
      </c>
      <c r="Q59" s="18" t="s">
        <v>986</v>
      </c>
      <c r="R59" s="19" t="str">
        <f t="shared" si="5"/>
        <v>810143******72784</v>
      </c>
      <c r="S59" s="18">
        <v>1500</v>
      </c>
      <c r="T59" s="18"/>
      <c r="U59" s="18" t="s">
        <v>985</v>
      </c>
      <c r="V59" s="18" t="s">
        <v>987</v>
      </c>
      <c r="W59" s="19" t="str">
        <f t="shared" si="6"/>
        <v>433002******151017</v>
      </c>
      <c r="X59" s="18">
        <v>14760717096</v>
      </c>
      <c r="Y59" s="19" t="str">
        <f t="shared" si="7"/>
        <v>147607******</v>
      </c>
      <c r="Z59" s="18" t="s">
        <v>224</v>
      </c>
    </row>
    <row r="60" s="6" customFormat="1" ht="32" customHeight="1" spans="1:26">
      <c r="A60" s="18">
        <v>54</v>
      </c>
      <c r="B60" s="18" t="s">
        <v>25</v>
      </c>
      <c r="C60" s="18" t="s">
        <v>26</v>
      </c>
      <c r="D60" s="18" t="s">
        <v>173</v>
      </c>
      <c r="E60" s="18" t="s">
        <v>184</v>
      </c>
      <c r="F60" s="18" t="s">
        <v>202</v>
      </c>
      <c r="G60" s="18" t="s">
        <v>30</v>
      </c>
      <c r="H60" s="18" t="s">
        <v>203</v>
      </c>
      <c r="I60" s="19" t="str">
        <f t="shared" si="4"/>
        <v>431281******230125</v>
      </c>
      <c r="J60" s="18" t="s">
        <v>854</v>
      </c>
      <c r="K60" s="18" t="s">
        <v>204</v>
      </c>
      <c r="L60" s="18">
        <v>1</v>
      </c>
      <c r="M60" s="18" t="s">
        <v>34</v>
      </c>
      <c r="N60" s="18">
        <v>20230901</v>
      </c>
      <c r="O60" s="18" t="s">
        <v>205</v>
      </c>
      <c r="P60" s="18" t="s">
        <v>206</v>
      </c>
      <c r="Q60" s="18" t="s">
        <v>207</v>
      </c>
      <c r="R60" s="19" t="str">
        <f t="shared" si="5"/>
        <v>810143******74894</v>
      </c>
      <c r="S60" s="18">
        <v>1500</v>
      </c>
      <c r="T60" s="18"/>
      <c r="U60" s="18" t="s">
        <v>206</v>
      </c>
      <c r="V60" s="18" t="s">
        <v>208</v>
      </c>
      <c r="W60" s="19" t="str">
        <f t="shared" si="6"/>
        <v>433002******091016</v>
      </c>
      <c r="X60" s="18">
        <v>18166206896</v>
      </c>
      <c r="Y60" s="19" t="str">
        <f t="shared" si="7"/>
        <v>181662******</v>
      </c>
      <c r="Z60" s="18" t="s">
        <v>55</v>
      </c>
    </row>
    <row r="61" s="6" customFormat="1" ht="32" customHeight="1" spans="1:26">
      <c r="A61" s="18">
        <v>55</v>
      </c>
      <c r="B61" s="18" t="s">
        <v>25</v>
      </c>
      <c r="C61" s="18" t="s">
        <v>26</v>
      </c>
      <c r="D61" s="18" t="s">
        <v>173</v>
      </c>
      <c r="E61" s="18" t="s">
        <v>174</v>
      </c>
      <c r="F61" s="18" t="s">
        <v>210</v>
      </c>
      <c r="G61" s="18" t="s">
        <v>58</v>
      </c>
      <c r="H61" s="18" t="s">
        <v>211</v>
      </c>
      <c r="I61" s="19" t="str">
        <f t="shared" si="4"/>
        <v>431281******280077</v>
      </c>
      <c r="J61" s="18" t="s">
        <v>854</v>
      </c>
      <c r="K61" s="18" t="s">
        <v>177</v>
      </c>
      <c r="L61" s="18">
        <v>1</v>
      </c>
      <c r="M61" s="18" t="s">
        <v>34</v>
      </c>
      <c r="N61" s="18">
        <v>20230901</v>
      </c>
      <c r="O61" s="18" t="s">
        <v>212</v>
      </c>
      <c r="P61" s="18" t="s">
        <v>213</v>
      </c>
      <c r="Q61" s="18" t="s">
        <v>214</v>
      </c>
      <c r="R61" s="19" t="str">
        <f t="shared" si="5"/>
        <v>810143******73607</v>
      </c>
      <c r="S61" s="18">
        <v>1500</v>
      </c>
      <c r="T61" s="18"/>
      <c r="U61" s="18" t="s">
        <v>213</v>
      </c>
      <c r="V61" s="18" t="s">
        <v>215</v>
      </c>
      <c r="W61" s="19" t="str">
        <f t="shared" si="6"/>
        <v>431281******037020</v>
      </c>
      <c r="X61" s="18">
        <v>15211561865</v>
      </c>
      <c r="Y61" s="19" t="str">
        <f t="shared" si="7"/>
        <v>152115******</v>
      </c>
      <c r="Z61" s="18" t="s">
        <v>55</v>
      </c>
    </row>
    <row r="62" s="6" customFormat="1" ht="32" customHeight="1" spans="1:26">
      <c r="A62" s="18">
        <v>56</v>
      </c>
      <c r="B62" s="18" t="s">
        <v>25</v>
      </c>
      <c r="C62" s="18" t="s">
        <v>26</v>
      </c>
      <c r="D62" s="18" t="s">
        <v>173</v>
      </c>
      <c r="E62" s="18" t="s">
        <v>217</v>
      </c>
      <c r="F62" s="18" t="s">
        <v>218</v>
      </c>
      <c r="G62" s="18" t="s">
        <v>30</v>
      </c>
      <c r="H62" s="18" t="s">
        <v>219</v>
      </c>
      <c r="I62" s="19" t="str">
        <f t="shared" si="4"/>
        <v>431281******020206</v>
      </c>
      <c r="J62" s="18" t="s">
        <v>854</v>
      </c>
      <c r="K62" s="18" t="s">
        <v>103</v>
      </c>
      <c r="L62" s="18">
        <v>4</v>
      </c>
      <c r="M62" s="18" t="s">
        <v>34</v>
      </c>
      <c r="N62" s="18">
        <v>20200901</v>
      </c>
      <c r="O62" s="18" t="s">
        <v>220</v>
      </c>
      <c r="P62" s="18" t="s">
        <v>221</v>
      </c>
      <c r="Q62" s="18" t="s">
        <v>222</v>
      </c>
      <c r="R62" s="19" t="str">
        <f t="shared" si="5"/>
        <v>810143******12369</v>
      </c>
      <c r="S62" s="18">
        <v>1500</v>
      </c>
      <c r="T62" s="18"/>
      <c r="U62" s="18" t="s">
        <v>221</v>
      </c>
      <c r="V62" s="18" t="s">
        <v>223</v>
      </c>
      <c r="W62" s="19" t="str">
        <f t="shared" si="6"/>
        <v>433002******061013</v>
      </c>
      <c r="X62" s="18">
        <v>13802459300</v>
      </c>
      <c r="Y62" s="19" t="str">
        <f t="shared" si="7"/>
        <v>138024******</v>
      </c>
      <c r="Z62" s="18" t="s">
        <v>224</v>
      </c>
    </row>
    <row r="63" s="6" customFormat="1" ht="32" customHeight="1" spans="1:26">
      <c r="A63" s="18">
        <v>57</v>
      </c>
      <c r="B63" s="18" t="s">
        <v>25</v>
      </c>
      <c r="C63" s="18" t="s">
        <v>26</v>
      </c>
      <c r="D63" s="18" t="s">
        <v>173</v>
      </c>
      <c r="E63" s="18" t="s">
        <v>184</v>
      </c>
      <c r="F63" s="18" t="s">
        <v>226</v>
      </c>
      <c r="G63" s="18" t="s">
        <v>30</v>
      </c>
      <c r="H63" s="18" t="s">
        <v>227</v>
      </c>
      <c r="I63" s="19" t="str">
        <f t="shared" si="4"/>
        <v>431281******030082</v>
      </c>
      <c r="J63" s="18" t="s">
        <v>854</v>
      </c>
      <c r="K63" s="18" t="s">
        <v>204</v>
      </c>
      <c r="L63" s="18">
        <v>2</v>
      </c>
      <c r="M63" s="18" t="s">
        <v>34</v>
      </c>
      <c r="N63" s="18">
        <v>20220901</v>
      </c>
      <c r="O63" s="18" t="s">
        <v>228</v>
      </c>
      <c r="P63" s="18" t="s">
        <v>229</v>
      </c>
      <c r="Q63" s="18" t="s">
        <v>230</v>
      </c>
      <c r="R63" s="19" t="str">
        <f t="shared" si="5"/>
        <v>810143******72682</v>
      </c>
      <c r="S63" s="18">
        <v>1500</v>
      </c>
      <c r="T63" s="18"/>
      <c r="U63" s="18" t="s">
        <v>229</v>
      </c>
      <c r="V63" s="18" t="s">
        <v>988</v>
      </c>
      <c r="W63" s="19" t="str">
        <f t="shared" si="6"/>
        <v>433002******15701X</v>
      </c>
      <c r="X63" s="18">
        <v>19891914234</v>
      </c>
      <c r="Y63" s="19" t="str">
        <f t="shared" si="7"/>
        <v>198919******</v>
      </c>
      <c r="Z63" s="18"/>
    </row>
    <row r="64" s="6" customFormat="1" ht="32" customHeight="1" spans="1:26">
      <c r="A64" s="18">
        <v>58</v>
      </c>
      <c r="B64" s="18" t="s">
        <v>25</v>
      </c>
      <c r="C64" s="18" t="s">
        <v>26</v>
      </c>
      <c r="D64" s="18" t="s">
        <v>173</v>
      </c>
      <c r="E64" s="18" t="s">
        <v>233</v>
      </c>
      <c r="F64" s="18" t="s">
        <v>989</v>
      </c>
      <c r="G64" s="18" t="s">
        <v>30</v>
      </c>
      <c r="H64" s="18" t="s">
        <v>235</v>
      </c>
      <c r="I64" s="19" t="str">
        <f t="shared" si="4"/>
        <v>431281******280041</v>
      </c>
      <c r="J64" s="18" t="s">
        <v>854</v>
      </c>
      <c r="K64" s="18" t="s">
        <v>236</v>
      </c>
      <c r="L64" s="18">
        <v>1</v>
      </c>
      <c r="M64" s="18" t="s">
        <v>34</v>
      </c>
      <c r="N64" s="18">
        <v>20230901</v>
      </c>
      <c r="O64" s="18" t="s">
        <v>237</v>
      </c>
      <c r="P64" s="18" t="s">
        <v>238</v>
      </c>
      <c r="Q64" s="18" t="s">
        <v>239</v>
      </c>
      <c r="R64" s="19" t="str">
        <f t="shared" si="5"/>
        <v>810143******74985</v>
      </c>
      <c r="S64" s="18">
        <v>1500</v>
      </c>
      <c r="T64" s="18"/>
      <c r="U64" s="18" t="s">
        <v>238</v>
      </c>
      <c r="V64" s="18" t="s">
        <v>240</v>
      </c>
      <c r="W64" s="19" t="str">
        <f t="shared" si="6"/>
        <v>433002******211022</v>
      </c>
      <c r="X64" s="18">
        <v>17774538070</v>
      </c>
      <c r="Y64" s="19" t="str">
        <f t="shared" si="7"/>
        <v>177745******</v>
      </c>
      <c r="Z64" s="18" t="s">
        <v>55</v>
      </c>
    </row>
    <row r="65" s="6" customFormat="1" ht="32" customHeight="1" spans="1:26">
      <c r="A65" s="18">
        <v>59</v>
      </c>
      <c r="B65" s="18" t="s">
        <v>25</v>
      </c>
      <c r="C65" s="18" t="s">
        <v>26</v>
      </c>
      <c r="D65" s="18" t="s">
        <v>173</v>
      </c>
      <c r="E65" s="18" t="s">
        <v>233</v>
      </c>
      <c r="F65" s="18" t="s">
        <v>242</v>
      </c>
      <c r="G65" s="18" t="s">
        <v>30</v>
      </c>
      <c r="H65" s="18" t="s">
        <v>243</v>
      </c>
      <c r="I65" s="26" t="str">
        <f t="shared" si="4"/>
        <v>431281******050106</v>
      </c>
      <c r="J65" s="18" t="s">
        <v>854</v>
      </c>
      <c r="K65" s="18" t="s">
        <v>60</v>
      </c>
      <c r="L65" s="18">
        <v>1</v>
      </c>
      <c r="M65" s="18" t="s">
        <v>61</v>
      </c>
      <c r="N65" s="18">
        <v>20230901</v>
      </c>
      <c r="O65" s="18" t="s">
        <v>171</v>
      </c>
      <c r="P65" s="18" t="s">
        <v>238</v>
      </c>
      <c r="Q65" s="18" t="s">
        <v>239</v>
      </c>
      <c r="R65" s="19" t="str">
        <f t="shared" si="5"/>
        <v>810143******74985</v>
      </c>
      <c r="S65" s="18">
        <v>1500</v>
      </c>
      <c r="T65" s="18"/>
      <c r="U65" s="18" t="s">
        <v>238</v>
      </c>
      <c r="V65" s="18" t="s">
        <v>240</v>
      </c>
      <c r="W65" s="19" t="str">
        <f t="shared" si="6"/>
        <v>433002******211022</v>
      </c>
      <c r="X65" s="18">
        <v>17774538070</v>
      </c>
      <c r="Y65" s="19" t="str">
        <f t="shared" si="7"/>
        <v>177745******</v>
      </c>
      <c r="Z65" s="18" t="s">
        <v>55</v>
      </c>
    </row>
    <row r="66" s="6" customFormat="1" ht="32" customHeight="1" spans="1:26">
      <c r="A66" s="18">
        <v>60</v>
      </c>
      <c r="B66" s="18" t="s">
        <v>25</v>
      </c>
      <c r="C66" s="18" t="s">
        <v>26</v>
      </c>
      <c r="D66" s="18" t="s">
        <v>173</v>
      </c>
      <c r="E66" s="18" t="s">
        <v>184</v>
      </c>
      <c r="F66" s="18" t="s">
        <v>245</v>
      </c>
      <c r="G66" s="18" t="s">
        <v>30</v>
      </c>
      <c r="H66" s="18" t="s">
        <v>246</v>
      </c>
      <c r="I66" s="19" t="str">
        <f t="shared" si="4"/>
        <v>431281******060107</v>
      </c>
      <c r="J66" s="18" t="s">
        <v>854</v>
      </c>
      <c r="K66" s="18" t="s">
        <v>247</v>
      </c>
      <c r="L66" s="18">
        <v>1</v>
      </c>
      <c r="M66" s="18" t="s">
        <v>34</v>
      </c>
      <c r="N66" s="18">
        <v>20230901</v>
      </c>
      <c r="O66" s="18" t="s">
        <v>104</v>
      </c>
      <c r="P66" s="18" t="s">
        <v>248</v>
      </c>
      <c r="Q66" s="18" t="s">
        <v>249</v>
      </c>
      <c r="R66" s="19" t="str">
        <f t="shared" si="5"/>
        <v>810143******72751</v>
      </c>
      <c r="S66" s="18">
        <v>1500</v>
      </c>
      <c r="T66" s="18"/>
      <c r="U66" s="18" t="s">
        <v>990</v>
      </c>
      <c r="V66" s="18" t="s">
        <v>991</v>
      </c>
      <c r="W66" s="19" t="str">
        <f t="shared" si="6"/>
        <v>433002******181028</v>
      </c>
      <c r="X66" s="18">
        <v>18074543821</v>
      </c>
      <c r="Y66" s="19" t="str">
        <f t="shared" si="7"/>
        <v>180745******</v>
      </c>
      <c r="Z66" s="18" t="s">
        <v>55</v>
      </c>
    </row>
    <row r="67" s="6" customFormat="1" ht="32" customHeight="1" spans="1:26">
      <c r="A67" s="18">
        <v>61</v>
      </c>
      <c r="B67" s="18" t="s">
        <v>25</v>
      </c>
      <c r="C67" s="18" t="s">
        <v>26</v>
      </c>
      <c r="D67" s="18" t="s">
        <v>173</v>
      </c>
      <c r="E67" s="18" t="s">
        <v>184</v>
      </c>
      <c r="F67" s="18" t="s">
        <v>252</v>
      </c>
      <c r="G67" s="18" t="s">
        <v>30</v>
      </c>
      <c r="H67" s="18" t="s">
        <v>253</v>
      </c>
      <c r="I67" s="19" t="str">
        <f t="shared" si="4"/>
        <v>431281******19016X</v>
      </c>
      <c r="J67" s="18" t="s">
        <v>854</v>
      </c>
      <c r="K67" s="18" t="s">
        <v>204</v>
      </c>
      <c r="L67" s="18">
        <v>1</v>
      </c>
      <c r="M67" s="18" t="s">
        <v>34</v>
      </c>
      <c r="N67" s="18">
        <v>20230901</v>
      </c>
      <c r="O67" s="18" t="s">
        <v>254</v>
      </c>
      <c r="P67" s="18" t="s">
        <v>255</v>
      </c>
      <c r="Q67" s="18" t="s">
        <v>256</v>
      </c>
      <c r="R67" s="19" t="str">
        <f t="shared" si="5"/>
        <v>810143******72659</v>
      </c>
      <c r="S67" s="18">
        <v>1500</v>
      </c>
      <c r="T67" s="18"/>
      <c r="U67" s="18" t="s">
        <v>255</v>
      </c>
      <c r="V67" s="18" t="s">
        <v>257</v>
      </c>
      <c r="W67" s="19" t="str">
        <f t="shared" si="6"/>
        <v>433002******291018</v>
      </c>
      <c r="X67" s="18">
        <v>18974538779</v>
      </c>
      <c r="Y67" s="19" t="str">
        <f t="shared" si="7"/>
        <v>189745******</v>
      </c>
      <c r="Z67" s="18" t="s">
        <v>55</v>
      </c>
    </row>
    <row r="68" s="6" customFormat="1" ht="32" customHeight="1" spans="1:26">
      <c r="A68" s="18">
        <v>62</v>
      </c>
      <c r="B68" s="18" t="s">
        <v>25</v>
      </c>
      <c r="C68" s="18" t="s">
        <v>26</v>
      </c>
      <c r="D68" s="18" t="s">
        <v>173</v>
      </c>
      <c r="E68" s="18" t="s">
        <v>259</v>
      </c>
      <c r="F68" s="18" t="s">
        <v>260</v>
      </c>
      <c r="G68" s="18" t="s">
        <v>30</v>
      </c>
      <c r="H68" s="18" t="s">
        <v>261</v>
      </c>
      <c r="I68" s="19" t="str">
        <f t="shared" si="4"/>
        <v>431281******190106</v>
      </c>
      <c r="J68" s="18" t="s">
        <v>854</v>
      </c>
      <c r="K68" s="18" t="s">
        <v>262</v>
      </c>
      <c r="L68" s="18">
        <v>1</v>
      </c>
      <c r="M68" s="18" t="s">
        <v>61</v>
      </c>
      <c r="N68" s="18">
        <v>20230901</v>
      </c>
      <c r="O68" s="18" t="s">
        <v>263</v>
      </c>
      <c r="P68" s="18" t="s">
        <v>264</v>
      </c>
      <c r="Q68" s="18" t="s">
        <v>265</v>
      </c>
      <c r="R68" s="19" t="str">
        <f t="shared" si="5"/>
        <v>810143******74340</v>
      </c>
      <c r="S68" s="18">
        <v>1500</v>
      </c>
      <c r="T68" s="18"/>
      <c r="U68" s="18" t="s">
        <v>264</v>
      </c>
      <c r="V68" s="18" t="s">
        <v>266</v>
      </c>
      <c r="W68" s="19" t="str">
        <f t="shared" si="6"/>
        <v>433002******063119</v>
      </c>
      <c r="X68" s="18">
        <v>15211561665</v>
      </c>
      <c r="Y68" s="19" t="str">
        <f t="shared" si="7"/>
        <v>152115******</v>
      </c>
      <c r="Z68" s="18" t="s">
        <v>55</v>
      </c>
    </row>
    <row r="69" s="6" customFormat="1" ht="32" customHeight="1" spans="1:26">
      <c r="A69" s="18">
        <v>63</v>
      </c>
      <c r="B69" s="18" t="s">
        <v>25</v>
      </c>
      <c r="C69" s="18" t="s">
        <v>26</v>
      </c>
      <c r="D69" s="18" t="s">
        <v>173</v>
      </c>
      <c r="E69" s="18" t="s">
        <v>233</v>
      </c>
      <c r="F69" s="18" t="s">
        <v>268</v>
      </c>
      <c r="G69" s="24" t="s">
        <v>58</v>
      </c>
      <c r="H69" s="24" t="s">
        <v>269</v>
      </c>
      <c r="I69" s="19" t="str">
        <f t="shared" si="4"/>
        <v>431281******090058</v>
      </c>
      <c r="J69" s="18" t="s">
        <v>854</v>
      </c>
      <c r="K69" s="18" t="s">
        <v>270</v>
      </c>
      <c r="L69" s="18">
        <v>1</v>
      </c>
      <c r="M69" s="18" t="s">
        <v>34</v>
      </c>
      <c r="N69" s="18">
        <v>20230901</v>
      </c>
      <c r="O69" s="18" t="s">
        <v>271</v>
      </c>
      <c r="P69" s="18" t="s">
        <v>272</v>
      </c>
      <c r="Q69" s="18" t="s">
        <v>273</v>
      </c>
      <c r="R69" s="19" t="str">
        <f t="shared" si="5"/>
        <v>810143******74420</v>
      </c>
      <c r="S69" s="18">
        <v>1500</v>
      </c>
      <c r="T69" s="18"/>
      <c r="U69" s="18" t="s">
        <v>272</v>
      </c>
      <c r="V69" s="18" t="s">
        <v>274</v>
      </c>
      <c r="W69" s="19" t="str">
        <f t="shared" si="6"/>
        <v>433002******211015</v>
      </c>
      <c r="X69" s="18">
        <v>13974583002</v>
      </c>
      <c r="Y69" s="19" t="str">
        <f t="shared" si="7"/>
        <v>139745******</v>
      </c>
      <c r="Z69" s="18" t="s">
        <v>55</v>
      </c>
    </row>
    <row r="70" s="8" customFormat="1" ht="32" customHeight="1" spans="1:26">
      <c r="A70" s="18">
        <v>64</v>
      </c>
      <c r="B70" s="18" t="s">
        <v>25</v>
      </c>
      <c r="C70" s="18" t="s">
        <v>26</v>
      </c>
      <c r="D70" s="18" t="s">
        <v>27</v>
      </c>
      <c r="E70" s="18" t="s">
        <v>292</v>
      </c>
      <c r="F70" s="18" t="s">
        <v>293</v>
      </c>
      <c r="G70" s="18" t="s">
        <v>58</v>
      </c>
      <c r="H70" s="158" t="s">
        <v>294</v>
      </c>
      <c r="I70" s="19" t="str">
        <f t="shared" si="4"/>
        <v>431281******210091</v>
      </c>
      <c r="J70" s="18" t="s">
        <v>854</v>
      </c>
      <c r="K70" s="18" t="s">
        <v>103</v>
      </c>
      <c r="L70" s="18">
        <v>1</v>
      </c>
      <c r="M70" s="18" t="s">
        <v>34</v>
      </c>
      <c r="N70" s="18">
        <v>202309</v>
      </c>
      <c r="O70" s="18" t="s">
        <v>295</v>
      </c>
      <c r="P70" s="18" t="s">
        <v>296</v>
      </c>
      <c r="Q70" s="18" t="s">
        <v>297</v>
      </c>
      <c r="R70" s="19" t="str">
        <f t="shared" si="5"/>
        <v>810143******76018</v>
      </c>
      <c r="S70" s="18">
        <v>1500</v>
      </c>
      <c r="T70" s="18"/>
      <c r="U70" s="18" t="s">
        <v>296</v>
      </c>
      <c r="V70" s="158" t="s">
        <v>298</v>
      </c>
      <c r="W70" s="19" t="str">
        <f t="shared" si="6"/>
        <v>433002******153118</v>
      </c>
      <c r="X70" s="18" t="s">
        <v>299</v>
      </c>
      <c r="Y70" s="19" t="str">
        <f t="shared" si="7"/>
        <v>185745******</v>
      </c>
      <c r="Z70" s="18" t="s">
        <v>182</v>
      </c>
    </row>
    <row r="71" s="8" customFormat="1" ht="32" customHeight="1" spans="1:26">
      <c r="A71" s="18">
        <v>65</v>
      </c>
      <c r="B71" s="18" t="s">
        <v>25</v>
      </c>
      <c r="C71" s="18" t="s">
        <v>26</v>
      </c>
      <c r="D71" s="18" t="s">
        <v>27</v>
      </c>
      <c r="E71" s="18" t="s">
        <v>992</v>
      </c>
      <c r="F71" s="18" t="s">
        <v>993</v>
      </c>
      <c r="G71" s="18" t="s">
        <v>58</v>
      </c>
      <c r="H71" s="158" t="s">
        <v>994</v>
      </c>
      <c r="I71" s="19" t="str">
        <f t="shared" si="4"/>
        <v>431281******190116</v>
      </c>
      <c r="J71" s="18" t="s">
        <v>854</v>
      </c>
      <c r="K71" s="18" t="s">
        <v>60</v>
      </c>
      <c r="L71" s="18">
        <v>3</v>
      </c>
      <c r="M71" s="18" t="s">
        <v>61</v>
      </c>
      <c r="N71" s="18" t="s">
        <v>891</v>
      </c>
      <c r="O71" s="18" t="s">
        <v>995</v>
      </c>
      <c r="P71" s="18" t="s">
        <v>996</v>
      </c>
      <c r="Q71" s="18" t="s">
        <v>997</v>
      </c>
      <c r="R71" s="19" t="str">
        <f t="shared" si="5"/>
        <v>810143******76154</v>
      </c>
      <c r="S71" s="18">
        <v>1500</v>
      </c>
      <c r="T71" s="18"/>
      <c r="U71" s="18" t="s">
        <v>996</v>
      </c>
      <c r="V71" s="158" t="s">
        <v>998</v>
      </c>
      <c r="W71" s="19" t="str">
        <f t="shared" si="6"/>
        <v>431281******097028</v>
      </c>
      <c r="X71" s="18" t="s">
        <v>999</v>
      </c>
      <c r="Y71" s="19" t="str">
        <f t="shared" si="7"/>
        <v>147865******</v>
      </c>
      <c r="Z71" s="18"/>
    </row>
    <row r="72" s="8" customFormat="1" ht="32" customHeight="1" spans="1:26">
      <c r="A72" s="18">
        <v>66</v>
      </c>
      <c r="B72" s="18" t="s">
        <v>25</v>
      </c>
      <c r="C72" s="18" t="s">
        <v>26</v>
      </c>
      <c r="D72" s="18" t="s">
        <v>27</v>
      </c>
      <c r="E72" s="18" t="s">
        <v>301</v>
      </c>
      <c r="F72" s="18" t="s">
        <v>302</v>
      </c>
      <c r="G72" s="18" t="s">
        <v>30</v>
      </c>
      <c r="H72" s="158" t="s">
        <v>303</v>
      </c>
      <c r="I72" s="19" t="str">
        <f t="shared" si="4"/>
        <v>431281******230084</v>
      </c>
      <c r="J72" s="18" t="s">
        <v>854</v>
      </c>
      <c r="K72" s="18" t="s">
        <v>60</v>
      </c>
      <c r="L72" s="18">
        <v>2</v>
      </c>
      <c r="M72" s="18" t="s">
        <v>61</v>
      </c>
      <c r="N72" s="18">
        <v>20220901</v>
      </c>
      <c r="O72" s="18" t="s">
        <v>171</v>
      </c>
      <c r="P72" s="18" t="s">
        <v>304</v>
      </c>
      <c r="Q72" s="18" t="s">
        <v>305</v>
      </c>
      <c r="R72" s="19" t="str">
        <f t="shared" si="5"/>
        <v>810143******76143</v>
      </c>
      <c r="S72" s="18">
        <v>1500</v>
      </c>
      <c r="T72" s="18"/>
      <c r="U72" s="18" t="s">
        <v>304</v>
      </c>
      <c r="V72" s="158" t="s">
        <v>306</v>
      </c>
      <c r="W72" s="19" t="str">
        <f t="shared" si="6"/>
        <v>433002******011016</v>
      </c>
      <c r="X72" s="18">
        <v>15274515212</v>
      </c>
      <c r="Y72" s="19" t="str">
        <f t="shared" si="7"/>
        <v>152745******</v>
      </c>
      <c r="Z72" s="18"/>
    </row>
    <row r="73" s="8" customFormat="1" ht="32" customHeight="1" spans="1:26">
      <c r="A73" s="18">
        <v>67</v>
      </c>
      <c r="B73" s="18" t="s">
        <v>25</v>
      </c>
      <c r="C73" s="18" t="s">
        <v>26</v>
      </c>
      <c r="D73" s="18" t="s">
        <v>27</v>
      </c>
      <c r="E73" s="18" t="s">
        <v>301</v>
      </c>
      <c r="F73" s="18" t="s">
        <v>308</v>
      </c>
      <c r="G73" s="18" t="s">
        <v>30</v>
      </c>
      <c r="H73" s="158" t="s">
        <v>309</v>
      </c>
      <c r="I73" s="19" t="str">
        <f t="shared" si="4"/>
        <v>431281******050063</v>
      </c>
      <c r="J73" s="18" t="s">
        <v>854</v>
      </c>
      <c r="K73" s="18" t="s">
        <v>310</v>
      </c>
      <c r="L73" s="18">
        <v>2</v>
      </c>
      <c r="M73" s="18" t="s">
        <v>34</v>
      </c>
      <c r="N73" s="18">
        <v>20220901</v>
      </c>
      <c r="O73" s="18" t="s">
        <v>220</v>
      </c>
      <c r="P73" s="18" t="s">
        <v>311</v>
      </c>
      <c r="Q73" s="158" t="s">
        <v>312</v>
      </c>
      <c r="R73" s="19" t="str">
        <f t="shared" si="5"/>
        <v>810143******76198</v>
      </c>
      <c r="S73" s="18">
        <v>1500</v>
      </c>
      <c r="T73" s="18"/>
      <c r="U73" s="18" t="s">
        <v>311</v>
      </c>
      <c r="V73" s="158" t="s">
        <v>313</v>
      </c>
      <c r="W73" s="19" t="str">
        <f t="shared" si="6"/>
        <v>431281******057014</v>
      </c>
      <c r="X73" s="18">
        <v>13874469466</v>
      </c>
      <c r="Y73" s="19" t="str">
        <f t="shared" si="7"/>
        <v>138744******</v>
      </c>
      <c r="Z73" s="18"/>
    </row>
    <row r="74" s="4" customFormat="1" ht="32" customHeight="1" spans="1:26">
      <c r="A74" s="18">
        <v>68</v>
      </c>
      <c r="B74" s="18" t="s">
        <v>25</v>
      </c>
      <c r="C74" s="18" t="s">
        <v>26</v>
      </c>
      <c r="D74" s="18" t="s">
        <v>27</v>
      </c>
      <c r="E74" s="18" t="s">
        <v>612</v>
      </c>
      <c r="F74" s="18" t="s">
        <v>613</v>
      </c>
      <c r="G74" s="18" t="s">
        <v>30</v>
      </c>
      <c r="H74" s="18" t="s">
        <v>614</v>
      </c>
      <c r="I74" s="19" t="str">
        <f t="shared" si="4"/>
        <v>431281******110024</v>
      </c>
      <c r="J74" s="18" t="s">
        <v>1000</v>
      </c>
      <c r="K74" s="18" t="s">
        <v>363</v>
      </c>
      <c r="L74" s="18">
        <v>4</v>
      </c>
      <c r="M74" s="18" t="s">
        <v>330</v>
      </c>
      <c r="N74" s="18" t="s">
        <v>1001</v>
      </c>
      <c r="O74" s="18" t="s">
        <v>487</v>
      </c>
      <c r="P74" s="18" t="s">
        <v>615</v>
      </c>
      <c r="Q74" s="18" t="s">
        <v>616</v>
      </c>
      <c r="R74" s="19" t="str">
        <f t="shared" si="5"/>
        <v>810143******67593</v>
      </c>
      <c r="S74" s="18">
        <v>1500</v>
      </c>
      <c r="T74" s="18"/>
      <c r="U74" s="18" t="s">
        <v>615</v>
      </c>
      <c r="V74" s="18" t="s">
        <v>617</v>
      </c>
      <c r="W74" s="19" t="str">
        <f t="shared" si="6"/>
        <v>433002******012911</v>
      </c>
      <c r="X74" s="18" t="s">
        <v>618</v>
      </c>
      <c r="Y74" s="19" t="str">
        <f t="shared" si="7"/>
        <v>139730******</v>
      </c>
      <c r="Z74" s="18" t="s">
        <v>594</v>
      </c>
    </row>
    <row r="75" s="4" customFormat="1" ht="32" customHeight="1" spans="1:26">
      <c r="A75" s="18">
        <v>69</v>
      </c>
      <c r="B75" s="18" t="s">
        <v>25</v>
      </c>
      <c r="C75" s="18" t="s">
        <v>26</v>
      </c>
      <c r="D75" s="18" t="s">
        <v>27</v>
      </c>
      <c r="E75" s="18" t="s">
        <v>620</v>
      </c>
      <c r="F75" s="18" t="s">
        <v>621</v>
      </c>
      <c r="G75" s="18" t="s">
        <v>30</v>
      </c>
      <c r="H75" s="18" t="s">
        <v>622</v>
      </c>
      <c r="I75" s="19" t="str">
        <f t="shared" si="4"/>
        <v>431281******03004X</v>
      </c>
      <c r="J75" s="18" t="s">
        <v>1000</v>
      </c>
      <c r="K75" s="18" t="s">
        <v>1002</v>
      </c>
      <c r="L75" s="18">
        <v>1</v>
      </c>
      <c r="M75" s="18" t="s">
        <v>34</v>
      </c>
      <c r="N75" s="18">
        <v>20230901</v>
      </c>
      <c r="O75" s="18" t="s">
        <v>1003</v>
      </c>
      <c r="P75" s="18" t="s">
        <v>625</v>
      </c>
      <c r="Q75" s="18" t="s">
        <v>626</v>
      </c>
      <c r="R75" s="19" t="str">
        <f t="shared" si="5"/>
        <v>810143******71536</v>
      </c>
      <c r="S75" s="18">
        <v>1500</v>
      </c>
      <c r="T75" s="18"/>
      <c r="U75" s="18" t="s">
        <v>625</v>
      </c>
      <c r="V75" s="18" t="s">
        <v>627</v>
      </c>
      <c r="W75" s="19" t="str">
        <f t="shared" si="6"/>
        <v>433002******240811</v>
      </c>
      <c r="X75" s="18" t="s">
        <v>628</v>
      </c>
      <c r="Y75" s="19" t="str">
        <f t="shared" si="7"/>
        <v>152115******</v>
      </c>
      <c r="Z75" s="18"/>
    </row>
    <row r="76" s="4" customFormat="1" ht="32" customHeight="1" spans="1:26">
      <c r="A76" s="18">
        <v>70</v>
      </c>
      <c r="B76" s="18" t="s">
        <v>25</v>
      </c>
      <c r="C76" s="18" t="s">
        <v>26</v>
      </c>
      <c r="D76" s="18" t="s">
        <v>27</v>
      </c>
      <c r="E76" s="18" t="s">
        <v>620</v>
      </c>
      <c r="F76" s="18" t="s">
        <v>1004</v>
      </c>
      <c r="G76" s="18" t="s">
        <v>58</v>
      </c>
      <c r="H76" s="18" t="s">
        <v>1005</v>
      </c>
      <c r="I76" s="19" t="str">
        <f t="shared" si="4"/>
        <v>431281******160018</v>
      </c>
      <c r="J76" s="18" t="s">
        <v>1000</v>
      </c>
      <c r="K76" s="18" t="s">
        <v>401</v>
      </c>
      <c r="L76" s="18">
        <v>3</v>
      </c>
      <c r="M76" s="18" t="s">
        <v>330</v>
      </c>
      <c r="N76" s="18">
        <v>20210901</v>
      </c>
      <c r="O76" s="18" t="s">
        <v>1006</v>
      </c>
      <c r="P76" s="18" t="s">
        <v>1007</v>
      </c>
      <c r="Q76" s="18" t="s">
        <v>1008</v>
      </c>
      <c r="R76" s="19" t="str">
        <f t="shared" si="5"/>
        <v>810143******67479</v>
      </c>
      <c r="S76" s="18">
        <v>1500</v>
      </c>
      <c r="T76" s="18"/>
      <c r="U76" s="18" t="s">
        <v>1007</v>
      </c>
      <c r="V76" s="158" t="s">
        <v>1009</v>
      </c>
      <c r="W76" s="19" t="str">
        <f t="shared" si="6"/>
        <v>433002******260810</v>
      </c>
      <c r="X76" s="18" t="s">
        <v>1010</v>
      </c>
      <c r="Y76" s="19" t="str">
        <f t="shared" si="7"/>
        <v>183745******</v>
      </c>
      <c r="Z76" s="18"/>
    </row>
    <row r="77" s="4" customFormat="1" ht="32" customHeight="1" spans="1:26">
      <c r="A77" s="18">
        <v>71</v>
      </c>
      <c r="B77" s="18" t="s">
        <v>25</v>
      </c>
      <c r="C77" s="18" t="s">
        <v>26</v>
      </c>
      <c r="D77" s="18" t="s">
        <v>27</v>
      </c>
      <c r="E77" s="18" t="s">
        <v>612</v>
      </c>
      <c r="F77" s="18" t="s">
        <v>1011</v>
      </c>
      <c r="G77" s="18" t="s">
        <v>58</v>
      </c>
      <c r="H77" s="158" t="s">
        <v>1012</v>
      </c>
      <c r="I77" s="19" t="str">
        <f t="shared" si="4"/>
        <v>431281******260072</v>
      </c>
      <c r="J77" s="18" t="s">
        <v>1000</v>
      </c>
      <c r="K77" s="18" t="s">
        <v>1013</v>
      </c>
      <c r="L77" s="18">
        <v>3</v>
      </c>
      <c r="M77" s="18" t="s">
        <v>633</v>
      </c>
      <c r="N77" s="18">
        <v>20210901</v>
      </c>
      <c r="O77" s="18" t="s">
        <v>1014</v>
      </c>
      <c r="P77" s="18" t="s">
        <v>1015</v>
      </c>
      <c r="Q77" s="18" t="s">
        <v>1016</v>
      </c>
      <c r="R77" s="19" t="str">
        <f t="shared" si="5"/>
        <v>810143******67515</v>
      </c>
      <c r="S77" s="18">
        <v>1500</v>
      </c>
      <c r="T77" s="18"/>
      <c r="U77" s="18" t="s">
        <v>1017</v>
      </c>
      <c r="V77" s="18" t="s">
        <v>1018</v>
      </c>
      <c r="W77" s="19" t="str">
        <f t="shared" si="6"/>
        <v>431281******25682X</v>
      </c>
      <c r="X77" s="18" t="s">
        <v>1019</v>
      </c>
      <c r="Y77" s="19" t="str">
        <f t="shared" si="7"/>
        <v>135676******</v>
      </c>
      <c r="Z77" s="18"/>
    </row>
    <row r="78" s="4" customFormat="1" ht="32" customHeight="1" spans="1:26">
      <c r="A78" s="18">
        <v>72</v>
      </c>
      <c r="B78" s="18" t="s">
        <v>25</v>
      </c>
      <c r="C78" s="18" t="s">
        <v>26</v>
      </c>
      <c r="D78" s="18" t="s">
        <v>27</v>
      </c>
      <c r="E78" s="18" t="s">
        <v>612</v>
      </c>
      <c r="F78" s="18" t="s">
        <v>639</v>
      </c>
      <c r="G78" s="18" t="s">
        <v>58</v>
      </c>
      <c r="H78" s="18" t="s">
        <v>640</v>
      </c>
      <c r="I78" s="19" t="str">
        <f t="shared" si="4"/>
        <v>431281******286817</v>
      </c>
      <c r="J78" s="18" t="s">
        <v>1000</v>
      </c>
      <c r="K78" s="18" t="s">
        <v>641</v>
      </c>
      <c r="L78" s="18">
        <v>2</v>
      </c>
      <c r="M78" s="18" t="s">
        <v>330</v>
      </c>
      <c r="N78" s="18">
        <v>20220801</v>
      </c>
      <c r="O78" s="18" t="s">
        <v>642</v>
      </c>
      <c r="P78" s="18" t="s">
        <v>643</v>
      </c>
      <c r="Q78" s="18" t="s">
        <v>644</v>
      </c>
      <c r="R78" s="19" t="str">
        <f t="shared" si="5"/>
        <v>623090******0314465</v>
      </c>
      <c r="S78" s="18">
        <v>1500</v>
      </c>
      <c r="T78" s="18"/>
      <c r="U78" s="18" t="s">
        <v>643</v>
      </c>
      <c r="V78" s="18" t="s">
        <v>645</v>
      </c>
      <c r="W78" s="19" t="str">
        <f t="shared" si="6"/>
        <v>433002******062918</v>
      </c>
      <c r="X78" s="18" t="s">
        <v>646</v>
      </c>
      <c r="Y78" s="19" t="str">
        <f t="shared" si="7"/>
        <v>183903******</v>
      </c>
      <c r="Z78" s="18"/>
    </row>
    <row r="79" s="8" customFormat="1" ht="32" customHeight="1" spans="1:26">
      <c r="A79" s="18">
        <v>73</v>
      </c>
      <c r="B79" s="18" t="s">
        <v>25</v>
      </c>
      <c r="C79" s="18" t="s">
        <v>26</v>
      </c>
      <c r="D79" s="18" t="s">
        <v>27</v>
      </c>
      <c r="E79" s="18" t="s">
        <v>586</v>
      </c>
      <c r="F79" s="18" t="s">
        <v>587</v>
      </c>
      <c r="G79" s="18" t="s">
        <v>58</v>
      </c>
      <c r="H79" s="158" t="s">
        <v>588</v>
      </c>
      <c r="I79" s="19" t="str">
        <f t="shared" si="4"/>
        <v>431281******260112</v>
      </c>
      <c r="J79" s="18" t="s">
        <v>854</v>
      </c>
      <c r="K79" s="18" t="s">
        <v>496</v>
      </c>
      <c r="L79" s="18">
        <v>4</v>
      </c>
      <c r="M79" s="18" t="s">
        <v>34</v>
      </c>
      <c r="N79" s="18" t="s">
        <v>589</v>
      </c>
      <c r="O79" s="18" t="s">
        <v>237</v>
      </c>
      <c r="P79" s="18" t="s">
        <v>590</v>
      </c>
      <c r="Q79" s="158" t="s">
        <v>591</v>
      </c>
      <c r="R79" s="19" t="str">
        <f t="shared" si="5"/>
        <v>810143******22405</v>
      </c>
      <c r="S79" s="18">
        <v>1500</v>
      </c>
      <c r="T79" s="18"/>
      <c r="U79" s="18" t="s">
        <v>590</v>
      </c>
      <c r="V79" s="18" t="s">
        <v>592</v>
      </c>
      <c r="W79" s="19" t="str">
        <f t="shared" si="6"/>
        <v>433002******192813</v>
      </c>
      <c r="X79" s="18" t="s">
        <v>593</v>
      </c>
      <c r="Y79" s="19" t="str">
        <f t="shared" si="7"/>
        <v>187747******</v>
      </c>
      <c r="Z79" s="18" t="s">
        <v>594</v>
      </c>
    </row>
    <row r="80" s="8" customFormat="1" ht="32" customHeight="1" spans="1:26">
      <c r="A80" s="18">
        <v>74</v>
      </c>
      <c r="B80" s="18" t="s">
        <v>25</v>
      </c>
      <c r="C80" s="18" t="s">
        <v>26</v>
      </c>
      <c r="D80" s="18" t="s">
        <v>27</v>
      </c>
      <c r="E80" s="18" t="s">
        <v>586</v>
      </c>
      <c r="F80" s="18" t="s">
        <v>596</v>
      </c>
      <c r="G80" s="18" t="s">
        <v>58</v>
      </c>
      <c r="H80" s="158" t="s">
        <v>597</v>
      </c>
      <c r="I80" s="19" t="str">
        <f t="shared" si="4"/>
        <v>431281******110018</v>
      </c>
      <c r="J80" s="18" t="s">
        <v>854</v>
      </c>
      <c r="K80" s="18" t="s">
        <v>598</v>
      </c>
      <c r="L80" s="18">
        <v>2</v>
      </c>
      <c r="M80" s="18" t="s">
        <v>34</v>
      </c>
      <c r="N80" s="18" t="s">
        <v>86</v>
      </c>
      <c r="O80" s="18" t="s">
        <v>599</v>
      </c>
      <c r="P80" s="18" t="s">
        <v>600</v>
      </c>
      <c r="Q80" s="158" t="s">
        <v>601</v>
      </c>
      <c r="R80" s="19" t="str">
        <f t="shared" si="5"/>
        <v>810143******22891</v>
      </c>
      <c r="S80" s="18">
        <v>1500</v>
      </c>
      <c r="T80" s="18"/>
      <c r="U80" s="18" t="s">
        <v>600</v>
      </c>
      <c r="V80" s="18" t="s">
        <v>602</v>
      </c>
      <c r="W80" s="19" t="str">
        <f t="shared" si="6"/>
        <v>433002******050819</v>
      </c>
      <c r="X80" s="18" t="s">
        <v>603</v>
      </c>
      <c r="Y80" s="19" t="str">
        <f t="shared" si="7"/>
        <v>183903******</v>
      </c>
      <c r="Z80" s="18"/>
    </row>
    <row r="81" s="8" customFormat="1" ht="32" customHeight="1" spans="1:26">
      <c r="A81" s="18">
        <v>75</v>
      </c>
      <c r="B81" s="18" t="s">
        <v>25</v>
      </c>
      <c r="C81" s="18" t="s">
        <v>26</v>
      </c>
      <c r="D81" s="18" t="s">
        <v>27</v>
      </c>
      <c r="E81" s="18" t="s">
        <v>605</v>
      </c>
      <c r="F81" s="18" t="s">
        <v>1020</v>
      </c>
      <c r="G81" s="18" t="s">
        <v>58</v>
      </c>
      <c r="H81" s="158" t="s">
        <v>1021</v>
      </c>
      <c r="I81" s="19" t="str">
        <f t="shared" si="4"/>
        <v>431281******196814</v>
      </c>
      <c r="J81" s="18" t="s">
        <v>854</v>
      </c>
      <c r="K81" s="18" t="s">
        <v>969</v>
      </c>
      <c r="L81" s="18">
        <v>3</v>
      </c>
      <c r="M81" s="18" t="s">
        <v>34</v>
      </c>
      <c r="N81" s="18" t="s">
        <v>1022</v>
      </c>
      <c r="O81" s="18" t="s">
        <v>1023</v>
      </c>
      <c r="P81" s="18" t="s">
        <v>1024</v>
      </c>
      <c r="Q81" s="158" t="s">
        <v>1025</v>
      </c>
      <c r="R81" s="19" t="str">
        <f t="shared" si="5"/>
        <v>810143******95334</v>
      </c>
      <c r="S81" s="18">
        <v>1500</v>
      </c>
      <c r="T81" s="18"/>
      <c r="U81" s="18" t="s">
        <v>1024</v>
      </c>
      <c r="V81" s="18" t="s">
        <v>1026</v>
      </c>
      <c r="W81" s="19" t="str">
        <f t="shared" si="6"/>
        <v>431281******137022</v>
      </c>
      <c r="X81" s="18" t="s">
        <v>1027</v>
      </c>
      <c r="Y81" s="19" t="str">
        <f t="shared" si="7"/>
        <v>176074******</v>
      </c>
      <c r="Z81" s="18"/>
    </row>
    <row r="82" s="10" customFormat="1" ht="32" customHeight="1" spans="1:26">
      <c r="A82" s="18">
        <v>76</v>
      </c>
      <c r="B82" s="18" t="s">
        <v>25</v>
      </c>
      <c r="C82" s="18" t="s">
        <v>26</v>
      </c>
      <c r="D82" s="18" t="s">
        <v>27</v>
      </c>
      <c r="E82" s="18" t="s">
        <v>1028</v>
      </c>
      <c r="F82" s="18" t="s">
        <v>1029</v>
      </c>
      <c r="G82" s="18" t="s">
        <v>58</v>
      </c>
      <c r="H82" s="18" t="s">
        <v>1030</v>
      </c>
      <c r="I82" s="19" t="str">
        <f t="shared" si="4"/>
        <v>431281******310071</v>
      </c>
      <c r="J82" s="18" t="s">
        <v>32</v>
      </c>
      <c r="K82" s="18" t="s">
        <v>1031</v>
      </c>
      <c r="L82" s="18" t="s">
        <v>319</v>
      </c>
      <c r="M82" s="18" t="s">
        <v>34</v>
      </c>
      <c r="N82" s="18" t="s">
        <v>694</v>
      </c>
      <c r="O82" s="18" t="s">
        <v>1032</v>
      </c>
      <c r="P82" s="18" t="s">
        <v>1033</v>
      </c>
      <c r="Q82" s="18" t="s">
        <v>1034</v>
      </c>
      <c r="R82" s="19" t="str">
        <f t="shared" si="5"/>
        <v>810143******22766</v>
      </c>
      <c r="S82" s="27">
        <v>1500</v>
      </c>
      <c r="T82" s="18"/>
      <c r="U82" s="18" t="s">
        <v>1033</v>
      </c>
      <c r="V82" s="18" t="s">
        <v>1035</v>
      </c>
      <c r="W82" s="19" t="str">
        <f t="shared" si="6"/>
        <v>433002******290815</v>
      </c>
      <c r="X82" s="18" t="s">
        <v>1036</v>
      </c>
      <c r="Y82" s="19" t="str">
        <f t="shared" si="7"/>
        <v>173780******</v>
      </c>
      <c r="Z82" s="18"/>
    </row>
    <row r="83" s="3" customFormat="1" ht="30" customHeight="1" spans="1:26">
      <c r="A83" s="18"/>
      <c r="B83" s="25"/>
      <c r="C83" s="25"/>
      <c r="D83" s="25"/>
      <c r="E83" s="25"/>
      <c r="F83" s="25"/>
      <c r="G83" s="25"/>
      <c r="H83" s="25"/>
      <c r="I83" s="18"/>
      <c r="J83" s="25"/>
      <c r="K83" s="25"/>
      <c r="L83" s="25"/>
      <c r="M83" s="25"/>
      <c r="N83" s="25"/>
      <c r="O83" s="25"/>
      <c r="P83" s="25"/>
      <c r="Q83" s="28"/>
      <c r="R83" s="19"/>
      <c r="S83" s="29">
        <f>SUM(S7:S82)</f>
        <v>114000</v>
      </c>
      <c r="T83" s="30"/>
      <c r="U83" s="30"/>
      <c r="V83" s="30"/>
      <c r="W83" s="19"/>
      <c r="X83" s="30"/>
      <c r="Y83" s="19"/>
      <c r="Z83" s="30"/>
    </row>
  </sheetData>
  <mergeCells count="3">
    <mergeCell ref="A1:B1"/>
    <mergeCell ref="A3:X3"/>
    <mergeCell ref="A4:X4"/>
  </mergeCell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雨露计划发放花名册</vt:lpstr>
      <vt:lpstr>发放花名册</vt:lpstr>
      <vt:lpstr>雨露计划发放花名册78人 (2)</vt:lpstr>
      <vt:lpstr>公示表</vt:lpstr>
      <vt:lpstr>Sheet1</vt:lpstr>
      <vt:lpstr>模板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BRQ-AN00</dc:creator>
  <cp:lastModifiedBy>Administrator</cp:lastModifiedBy>
  <dcterms:created xsi:type="dcterms:W3CDTF">2023-03-23T09:23:00Z</dcterms:created>
  <dcterms:modified xsi:type="dcterms:W3CDTF">2025-05-13T01:59:01Z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485DA831B06A40F49FC598DB7FE2B7ED_13</vt:lpwstr>
  </property>
  <property fmtid="{D5CDD505-2E9C-101B-9397-08002B2CF9AE}" pid="3" name="KSOProductBuildVer">
    <vt:lpwstr>2052-12.1.0.20784</vt:lpwstr>
  </property>
</Properties>
</file>