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55" firstSheet="2"/>
  </bookViews>
  <sheets>
    <sheet name="洪江区公示45人网站" sheetId="17" r:id="rId1"/>
    <sheet name="公示模板" sheetId="5" state="hidden" r:id="rId2"/>
    <sheet name="渔梁村" sheetId="6" state="hidden" r:id="rId3"/>
    <sheet name="堆边村" sheetId="7" state="hidden" r:id="rId4"/>
    <sheet name="优胜村" sheetId="8" state="hidden" r:id="rId5"/>
    <sheet name="楠木田村" sheetId="9" state="hidden" r:id="rId6"/>
    <sheet name="滩头村" sheetId="10" state="hidden" r:id="rId7"/>
    <sheet name="桂花园村" sheetId="11" state="hidden" r:id="rId8"/>
    <sheet name="岩门村" sheetId="12" state="hidden" r:id="rId9"/>
    <sheet name="川山村" sheetId="13" state="hidden" r:id="rId10"/>
    <sheet name="发放表" sheetId="14" state="hidden" r:id="rId11"/>
    <sheet name="Sheet1" sheetId="15" state="hidden" r:id="rId12"/>
  </sheets>
  <definedNames>
    <definedName name="_xlnm._FilterDatabase" localSheetId="2" hidden="1">渔梁村!$A$1:$Q$7</definedName>
    <definedName name="_xlnm._FilterDatabase" localSheetId="3" hidden="1">堆边村!$A$1:$Q$8</definedName>
    <definedName name="_xlnm._FilterDatabase" localSheetId="4" hidden="1">优胜村!$A$1:$Q$16</definedName>
    <definedName name="_xlnm._FilterDatabase" localSheetId="5" hidden="1">楠木田村!$A$1:$Q$17</definedName>
    <definedName name="_xlnm._FilterDatabase" localSheetId="6" hidden="1">滩头村!$A$1:$Q$17</definedName>
    <definedName name="_xlnm._FilterDatabase" localSheetId="7" hidden="1">桂花园村!$A$1:$Q$10</definedName>
    <definedName name="_xlnm._FilterDatabase" localSheetId="8" hidden="1">岩门村!$A$1:$Q$9</definedName>
    <definedName name="_xlnm._FilterDatabase" localSheetId="9" hidden="1">川山村!$A$1:$Q$9</definedName>
    <definedName name="帮扶方式">#REF!</definedName>
    <definedName name="单位性质">#REF!</definedName>
    <definedName name="当前状态">#REF!</definedName>
    <definedName name="督促情况">#REF!</definedName>
    <definedName name="核实情况">#REF!</definedName>
    <definedName name="技能等级">#REF!</definedName>
    <definedName name="就业形式">#REF!</definedName>
    <definedName name="劳动能力">#REF!</definedName>
    <definedName name="培训类别">#REF!</definedName>
    <definedName name="是否">#REF!</definedName>
    <definedName name="未转移就业类型">#REF!</definedName>
    <definedName name="文化程度">#REF!</definedName>
    <definedName name="无就业意愿原因">#REF!</definedName>
    <definedName name="_xlnm.Print_Area" localSheetId="0">洪江区公示45人网站!$A$1:$S$50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<sst xmlns="http://schemas.openxmlformats.org/spreadsheetml/2006/main" count="1271" uniqueCount="282">
  <si>
    <t>洪江区桂花园乡2025年10月村级公益性岗位补贴发放花名册(公示)</t>
  </si>
  <si>
    <t>单位：洪江区农业农村水利局</t>
  </si>
  <si>
    <t>联系电话:0745-7620159</t>
  </si>
  <si>
    <t>公示时间：2025.10.26-2025.10.30</t>
  </si>
  <si>
    <t>金额单位：元</t>
  </si>
  <si>
    <t>序号</t>
  </si>
  <si>
    <t>组别</t>
  </si>
  <si>
    <t>脱贫户或监测户姓名</t>
  </si>
  <si>
    <t>年龄</t>
  </si>
  <si>
    <t>身份证号</t>
  </si>
  <si>
    <t>电话号码</t>
  </si>
  <si>
    <t>岗位名称</t>
  </si>
  <si>
    <t>人员类别</t>
  </si>
  <si>
    <t>就业地点</t>
  </si>
  <si>
    <t xml:space="preserve">银行账号 </t>
  </si>
  <si>
    <t>月工资新</t>
  </si>
  <si>
    <t>农业农村水利局新标准
（70%）</t>
  </si>
  <si>
    <t>农业农村水利局岗位补贴金额新标准 （2025年7-9月份）</t>
  </si>
  <si>
    <t>村
（30%）</t>
  </si>
  <si>
    <t>村级岗位补贴金额 （3个月）</t>
  </si>
  <si>
    <t>备注</t>
  </si>
  <si>
    <t>桃李园组</t>
  </si>
  <si>
    <t>向爱梅</t>
  </si>
  <si>
    <t>433002195512110827</t>
  </si>
  <si>
    <t>15211515027</t>
  </si>
  <si>
    <t>保洁员</t>
  </si>
  <si>
    <t>脱贫户</t>
  </si>
  <si>
    <t>堆边村</t>
  </si>
  <si>
    <t>81014350041280525</t>
  </si>
  <si>
    <t>新建组</t>
  </si>
  <si>
    <t>杨喜莲</t>
  </si>
  <si>
    <t>433002196505030823</t>
  </si>
  <si>
    <t>81014350004968296</t>
  </si>
  <si>
    <t>严鱼塘组</t>
  </si>
  <si>
    <t>唐香兰</t>
  </si>
  <si>
    <t>433002195304090825</t>
  </si>
  <si>
    <t>13974585126</t>
  </si>
  <si>
    <t>优胜村</t>
  </si>
  <si>
    <t>81014350004731641</t>
  </si>
  <si>
    <t>林家沙组</t>
  </si>
  <si>
    <t>胡爱梅</t>
  </si>
  <si>
    <t>433002195802120820</t>
  </si>
  <si>
    <t>突发严重困难户</t>
  </si>
  <si>
    <t>81014350041026839</t>
  </si>
  <si>
    <t>大井冲组</t>
  </si>
  <si>
    <t>黄玉明</t>
  </si>
  <si>
    <t>43300219470425082X</t>
  </si>
  <si>
    <t>81014350041027334</t>
  </si>
  <si>
    <t>杨志洪</t>
  </si>
  <si>
    <t>43300219580718281X</t>
  </si>
  <si>
    <t>81014350041026748</t>
  </si>
  <si>
    <t>舒群珍</t>
  </si>
  <si>
    <t>43300219471115282223</t>
  </si>
  <si>
    <t>433002****15282223</t>
  </si>
  <si>
    <t>187745****3</t>
  </si>
  <si>
    <t>81014350041026249</t>
  </si>
  <si>
    <t>810143****1026249</t>
  </si>
  <si>
    <t>向家冲组</t>
  </si>
  <si>
    <t>胡香兰</t>
  </si>
  <si>
    <t>433002195106200827</t>
  </si>
  <si>
    <t>脱贫不稳定户</t>
  </si>
  <si>
    <t>81014350041033018</t>
  </si>
  <si>
    <t>王征平</t>
  </si>
  <si>
    <t>433002195104200815</t>
  </si>
  <si>
    <t>81014350041033289</t>
  </si>
  <si>
    <t>大塘口组</t>
  </si>
  <si>
    <t>胡光前</t>
  </si>
  <si>
    <t>433002195609120837</t>
  </si>
  <si>
    <t>81014350041026920</t>
  </si>
  <si>
    <t>黄玉英</t>
  </si>
  <si>
    <t>433002195008060824</t>
  </si>
  <si>
    <t>0745-7695133</t>
  </si>
  <si>
    <t>81014350041033507</t>
  </si>
  <si>
    <t>小冲组</t>
  </si>
  <si>
    <t>熊兰川</t>
  </si>
  <si>
    <t>43300219530906081X</t>
  </si>
  <si>
    <t>0745-7695069</t>
  </si>
  <si>
    <t>81014350041032810</t>
  </si>
  <si>
    <t>长寨组</t>
  </si>
  <si>
    <t>舒桃英</t>
  </si>
  <si>
    <t>43300219470219084343</t>
  </si>
  <si>
    <t>边缘易致贫户</t>
  </si>
  <si>
    <t>楠木田村</t>
  </si>
  <si>
    <t>81014350004562875</t>
  </si>
  <si>
    <t>禾塘坡组</t>
  </si>
  <si>
    <t>李德元</t>
  </si>
  <si>
    <t>433002195308022918</t>
  </si>
  <si>
    <t>81014350004610821</t>
  </si>
  <si>
    <t>1组</t>
  </si>
  <si>
    <t>唐燕飞</t>
  </si>
  <si>
    <t>433002195703071023</t>
  </si>
  <si>
    <t>81014350041279687</t>
  </si>
  <si>
    <t>下横岭组</t>
  </si>
  <si>
    <t>石桂兰</t>
  </si>
  <si>
    <t>433002195701090829</t>
  </si>
  <si>
    <t>81014350041281824</t>
  </si>
  <si>
    <t>向同桂</t>
  </si>
  <si>
    <t>433002196210193115</t>
  </si>
  <si>
    <t>81014350041282001</t>
  </si>
  <si>
    <t>4组</t>
  </si>
  <si>
    <t>林小向</t>
  </si>
  <si>
    <t>433002195609033012</t>
  </si>
  <si>
    <t>81014350041285319</t>
  </si>
  <si>
    <t>英明山组</t>
  </si>
  <si>
    <t>张自兰</t>
  </si>
  <si>
    <t>43300219591216084X</t>
  </si>
  <si>
    <t>6230901012130041991</t>
  </si>
  <si>
    <t>狗皮田组</t>
  </si>
  <si>
    <t>曾小玲</t>
  </si>
  <si>
    <t>433002196410170823</t>
  </si>
  <si>
    <t>81014350041285466</t>
  </si>
  <si>
    <t>茶山冲组</t>
  </si>
  <si>
    <t>周光华</t>
  </si>
  <si>
    <t>433002195411050810</t>
  </si>
  <si>
    <t>滩头村</t>
  </si>
  <si>
    <t>81014350042867930</t>
  </si>
  <si>
    <t>下溪口</t>
  </si>
  <si>
    <t>贺翠英</t>
  </si>
  <si>
    <t>433002195205171021</t>
  </si>
  <si>
    <t>81014350223526576</t>
  </si>
  <si>
    <t>袁家盘</t>
  </si>
  <si>
    <t>向银玉</t>
  </si>
  <si>
    <t>433002194901040821</t>
  </si>
  <si>
    <t>81014350004783077</t>
  </si>
  <si>
    <t>杨先来</t>
  </si>
  <si>
    <t>433002195209030816</t>
  </si>
  <si>
    <t>81014350042867952</t>
  </si>
  <si>
    <t>张秀英</t>
  </si>
  <si>
    <t>433002195011090848</t>
  </si>
  <si>
    <t>6230901018019460715</t>
  </si>
  <si>
    <t>袁文喜</t>
  </si>
  <si>
    <t>433002195010140815</t>
  </si>
  <si>
    <t>81014350042872757</t>
  </si>
  <si>
    <t>枫树盘组</t>
  </si>
  <si>
    <t>唐秀英</t>
  </si>
  <si>
    <t>433002195410220822</t>
  </si>
  <si>
    <t>81014350158186177</t>
  </si>
  <si>
    <t>唐少万</t>
  </si>
  <si>
    <t>433002195709290833</t>
  </si>
  <si>
    <t>81014350042867204</t>
  </si>
  <si>
    <t>邱小红</t>
  </si>
  <si>
    <t>431281196310077028</t>
  </si>
  <si>
    <t>81014350042870839</t>
  </si>
  <si>
    <t>杨家湾组</t>
  </si>
  <si>
    <t>周基发</t>
  </si>
  <si>
    <t>433002196408050814</t>
  </si>
  <si>
    <t>81014350004786078</t>
  </si>
  <si>
    <t>张永梅</t>
  </si>
  <si>
    <t>433002196502282822</t>
  </si>
  <si>
    <t>81014350223502328</t>
  </si>
  <si>
    <t>石板桥组</t>
  </si>
  <si>
    <t>段坤武</t>
  </si>
  <si>
    <t>433002195909171011</t>
  </si>
  <si>
    <t>6230901060054454799</t>
  </si>
  <si>
    <t>吊脚楼</t>
  </si>
  <si>
    <t>蒲元英</t>
  </si>
  <si>
    <t>43300219600410082X</t>
  </si>
  <si>
    <t>桂花园村</t>
  </si>
  <si>
    <t>6230901012010651307</t>
  </si>
  <si>
    <t>大湾组</t>
  </si>
  <si>
    <t>杨文华</t>
  </si>
  <si>
    <t>433002195311110812</t>
  </si>
  <si>
    <t>81014350004965433</t>
  </si>
  <si>
    <t>禾梨界</t>
  </si>
  <si>
    <t>曾玉德</t>
  </si>
  <si>
    <t>433002195512020813</t>
  </si>
  <si>
    <t>81014350041023044</t>
  </si>
  <si>
    <t>双岔溪</t>
  </si>
  <si>
    <t>杨玉香</t>
  </si>
  <si>
    <t>43300219570813082X</t>
  </si>
  <si>
    <t>81014350041022960</t>
  </si>
  <si>
    <t>七组</t>
  </si>
  <si>
    <t>朱正连</t>
  </si>
  <si>
    <t>431281196003097029</t>
  </si>
  <si>
    <t>岩门村</t>
  </si>
  <si>
    <t>81014350004602106</t>
  </si>
  <si>
    <t>张香兰</t>
  </si>
  <si>
    <t>433002195803131046</t>
  </si>
  <si>
    <t>6230901060054494696</t>
  </si>
  <si>
    <t>岩山脚组</t>
  </si>
  <si>
    <t>陈术瑛</t>
  </si>
  <si>
    <t>433002195501120827</t>
  </si>
  <si>
    <t>433002****120827</t>
  </si>
  <si>
    <t>152264****6</t>
  </si>
  <si>
    <t>川山村</t>
  </si>
  <si>
    <t>81014350004722376</t>
  </si>
  <si>
    <t>810143****4722376</t>
  </si>
  <si>
    <t>贺家冲组</t>
  </si>
  <si>
    <t>向喜妹</t>
  </si>
  <si>
    <t>433002196405070828</t>
  </si>
  <si>
    <t>433002****070823</t>
  </si>
  <si>
    <t>147865****0</t>
  </si>
  <si>
    <t>81014350041276483</t>
  </si>
  <si>
    <t>810143****1276483</t>
  </si>
  <si>
    <t>李昌英</t>
  </si>
  <si>
    <t>433002194806240825</t>
  </si>
  <si>
    <t>433002****240825</t>
  </si>
  <si>
    <t>156745****9</t>
  </si>
  <si>
    <t>6230901060054448320</t>
  </si>
  <si>
    <t>623090****054448320</t>
  </si>
  <si>
    <t>沙角组</t>
  </si>
  <si>
    <t>黄明光</t>
  </si>
  <si>
    <t>433002195511300813</t>
  </si>
  <si>
    <t>81014350041279111</t>
  </si>
  <si>
    <t>10月1日上岗</t>
  </si>
  <si>
    <t>黄家田组</t>
  </si>
  <si>
    <t>龙来香</t>
  </si>
  <si>
    <t>433002195602230822</t>
  </si>
  <si>
    <t>81014350004807817</t>
  </si>
  <si>
    <t>杨接发</t>
  </si>
  <si>
    <t>433002196507100813</t>
  </si>
  <si>
    <t>81014350041279462</t>
  </si>
  <si>
    <t>田段组</t>
  </si>
  <si>
    <t>肖荣凤</t>
  </si>
  <si>
    <t>433002195901170823</t>
  </si>
  <si>
    <t>433002****240827</t>
  </si>
  <si>
    <t>156745****11</t>
  </si>
  <si>
    <t>环卫保洁员</t>
  </si>
  <si>
    <t>洪高村</t>
  </si>
  <si>
    <t>81014350004940951</t>
  </si>
  <si>
    <t>合计</t>
  </si>
  <si>
    <t>洪江区桂花园乡2025年第三季度村级公益性岗位补贴发放花名册(公示)</t>
  </si>
  <si>
    <t>公示单位（盖章）：</t>
  </si>
  <si>
    <t>联系电话:</t>
  </si>
  <si>
    <t>公示时间：2025.x.x-2025.x.x</t>
  </si>
  <si>
    <t>领导签字：xxx</t>
  </si>
  <si>
    <t>制表人：</t>
  </si>
  <si>
    <t>xxx</t>
  </si>
  <si>
    <t>月工资（新）</t>
  </si>
  <si>
    <t>农业农村水利局岗位补贴金额新标准（2025年7-9月份）</t>
  </si>
  <si>
    <t>43300219xxxxxx</t>
  </si>
  <si>
    <t>1521xxxxxx</t>
  </si>
  <si>
    <t>810xxxxxx</t>
  </si>
  <si>
    <t>洪江区桂花园乡2025年第二季度村级公益性岗位补贴发放花名册</t>
  </si>
  <si>
    <t>填报单位（盖章）：</t>
  </si>
  <si>
    <t>农业农村水利局岗位补贴金额新标准（2025年4-6月份）</t>
  </si>
  <si>
    <t>村新标准
（30%）</t>
  </si>
  <si>
    <t>村级岗位补贴金额新标准（3个月）</t>
  </si>
  <si>
    <t>锯木冲组</t>
  </si>
  <si>
    <t>米仁和</t>
  </si>
  <si>
    <t>渔梁村</t>
  </si>
  <si>
    <t>81014350041075854</t>
  </si>
  <si>
    <t>5月8日上岗</t>
  </si>
  <si>
    <t>2026.4.30</t>
  </si>
  <si>
    <t>领导签字：</t>
  </si>
  <si>
    <t xml:space="preserve">制表人：     </t>
  </si>
  <si>
    <t xml:space="preserve">制表时间： </t>
  </si>
  <si>
    <t>2025.8.31</t>
  </si>
  <si>
    <t>2026.5.29</t>
  </si>
  <si>
    <t>2025.9.30</t>
  </si>
  <si>
    <t>2025.10.31</t>
  </si>
  <si>
    <t>7组</t>
  </si>
  <si>
    <t>伍元虎</t>
  </si>
  <si>
    <t>43300219380617101X</t>
  </si>
  <si>
    <t>81014350041285308</t>
  </si>
  <si>
    <t>5月底离职</t>
  </si>
  <si>
    <t>新沙盘组</t>
  </si>
  <si>
    <t>左飞来</t>
  </si>
  <si>
    <t>433002194312020814</t>
  </si>
  <si>
    <t>81014350041279869</t>
  </si>
  <si>
    <t>孙玉明</t>
  </si>
  <si>
    <t>433002195004031022</t>
  </si>
  <si>
    <t>81014350041282056</t>
  </si>
  <si>
    <t>4月初死亡</t>
  </si>
  <si>
    <t>6230901060054451175</t>
  </si>
  <si>
    <t>2026.3.6</t>
  </si>
  <si>
    <t>农业农村水利局岗位补贴金额新标准 （2025年4-6月份）</t>
  </si>
  <si>
    <t>2025.12.31</t>
  </si>
  <si>
    <t>2026.3.1</t>
  </si>
  <si>
    <t>五组</t>
  </si>
  <si>
    <t>胡学兰</t>
  </si>
  <si>
    <t>433002194111171026</t>
  </si>
  <si>
    <t>81014350004622123</t>
  </si>
  <si>
    <t>2025.7.30</t>
  </si>
  <si>
    <t>洪江区桂花园乡2025年第一季度村级公益性岗位补贴发放表</t>
  </si>
  <si>
    <t>月工资</t>
  </si>
  <si>
    <t>乡村振兴局
（70%）</t>
  </si>
  <si>
    <t>农业农村水利局岗位补贴金额 （2025年1-3月份）</t>
  </si>
  <si>
    <t>分管领导签字：</t>
  </si>
  <si>
    <t>6230901012130024005</t>
  </si>
  <si>
    <t>433002196405070823</t>
  </si>
  <si>
    <t>81014350041276438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</si>
</sst>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57">
    <font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方正小标宋简体"/>
      <charset val="134"/>
    </font>
    <font>
      <b/>
      <sz val="10"/>
      <color rgb="FF000000"/>
      <name val="方正小标宋简体"/>
      <charset val="134"/>
    </font>
    <font>
      <b/>
      <sz val="11"/>
      <color rgb="FF000000"/>
      <name val="方正小标宋简体"/>
      <charset val="134"/>
    </font>
    <font>
      <b/>
      <u/>
      <sz val="12"/>
      <color rgb="FF000000"/>
      <name val="黑体"/>
      <charset val="134"/>
    </font>
    <font>
      <b/>
      <u/>
      <sz val="10"/>
      <color rgb="FF000000"/>
      <name val="黑体"/>
      <charset val="134"/>
    </font>
    <font>
      <b/>
      <u/>
      <sz val="11"/>
      <color rgb="FF000000"/>
      <name val="黑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rgb="FF000000"/>
      <name val="仿宋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仿宋"/>
      <charset val="134"/>
    </font>
    <font>
      <sz val="12"/>
      <color rgb="FF000000"/>
      <name val="Times New Roman"/>
      <charset val="134"/>
    </font>
    <font>
      <sz val="12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8"/>
      <name val="方正小标宋简体"/>
      <charset val="134"/>
    </font>
    <font>
      <b/>
      <sz val="10"/>
      <name val="方正小标宋简体"/>
      <charset val="134"/>
    </font>
    <font>
      <b/>
      <sz val="11"/>
      <name val="方正小标宋简体"/>
      <charset val="134"/>
    </font>
    <font>
      <b/>
      <sz val="12"/>
      <name val="黑体"/>
      <charset val="134"/>
    </font>
    <font>
      <b/>
      <u/>
      <sz val="12"/>
      <name val="黑体"/>
      <charset val="134"/>
    </font>
    <font>
      <b/>
      <u/>
      <sz val="10"/>
      <name val="黑体"/>
      <charset val="134"/>
    </font>
    <font>
      <b/>
      <u/>
      <sz val="11"/>
      <name val="黑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" borderId="1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13" applyNumberFormat="0" applyAlignment="0" applyProtection="0">
      <alignment vertical="center"/>
    </xf>
    <xf numFmtId="0" fontId="47" fillId="6" borderId="14" applyNumberFormat="0" applyAlignment="0" applyProtection="0">
      <alignment vertical="center"/>
    </xf>
    <xf numFmtId="0" fontId="48" fillId="6" borderId="13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 wrapText="1"/>
    </xf>
    <xf numFmtId="0" fontId="27" fillId="0" borderId="0" xfId="0" applyNumberFormat="1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horizontal="center" vertical="center" wrapText="1"/>
    </xf>
    <xf numFmtId="0" fontId="30" fillId="0" borderId="0" xfId="0" applyNumberFormat="1" applyFont="1" applyFill="1" applyAlignment="1">
      <alignment horizontal="center" vertical="center" wrapText="1"/>
    </xf>
    <xf numFmtId="0" fontId="31" fillId="0" borderId="0" xfId="0" applyNumberFormat="1" applyFont="1" applyFill="1" applyAlignment="1">
      <alignment horizontal="center" vertical="center" wrapText="1"/>
    </xf>
    <xf numFmtId="0" fontId="32" fillId="0" borderId="0" xfId="0" applyNumberFormat="1" applyFont="1" applyFill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26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0" fontId="23" fillId="0" borderId="0" xfId="0" applyFont="1" applyAlignment="1">
      <alignment vertical="center" wrapText="1"/>
    </xf>
    <xf numFmtId="0" fontId="29" fillId="0" borderId="0" xfId="0" applyNumberFormat="1" applyFont="1" applyFill="1" applyAlignment="1">
      <alignment horizontal="left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23" fillId="0" borderId="0" xfId="0" applyFont="1" applyBorder="1">
      <alignment vertical="center"/>
    </xf>
    <xf numFmtId="0" fontId="23" fillId="0" borderId="0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6" fillId="2" borderId="1" xfId="0" applyFont="1" applyFill="1" applyBorder="1" applyAlignment="1" quotePrefix="1">
      <alignment horizontal="center" vertical="center" wrapText="1"/>
    </xf>
    <xf numFmtId="0" fontId="16" fillId="2" borderId="1" xfId="0" applyFont="1" applyFill="1" applyBorder="1" applyAlignment="1" quotePrefix="1">
      <alignment horizontal="center" vertical="center"/>
    </xf>
    <xf numFmtId="0" fontId="16" fillId="2" borderId="1" xfId="0" applyNumberFormat="1" applyFont="1" applyFill="1" applyBorder="1" applyAlignment="1" quotePrefix="1">
      <alignment horizontal="center" vertical="center" wrapText="1"/>
    </xf>
    <xf numFmtId="0" fontId="16" fillId="2" borderId="8" xfId="0" applyFont="1" applyFill="1" applyBorder="1" applyAlignment="1" quotePrefix="1">
      <alignment horizontal="center" vertical="center"/>
    </xf>
    <xf numFmtId="0" fontId="16" fillId="2" borderId="8" xfId="0" applyFont="1" applyFill="1" applyBorder="1" applyAlignment="1" quotePrefix="1">
      <alignment horizontal="center" vertical="center" wrapText="1"/>
    </xf>
    <xf numFmtId="0" fontId="16" fillId="3" borderId="1" xfId="0" applyNumberFormat="1" applyFont="1" applyFill="1" applyBorder="1" applyAlignment="1" quotePrefix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/>
    </xf>
    <xf numFmtId="0" fontId="17" fillId="2" borderId="1" xfId="0" applyFont="1" applyFill="1" applyBorder="1" applyAlignment="1" quotePrefix="1">
      <alignment horizontal="center" vertical="center" wrapText="1"/>
    </xf>
    <xf numFmtId="0" fontId="19" fillId="0" borderId="1" xfId="0" applyFont="1" applyFill="1" applyBorder="1" applyAlignment="1" quotePrefix="1">
      <alignment horizontal="center" vertical="center"/>
    </xf>
    <xf numFmtId="0" fontId="20" fillId="3" borderId="1" xfId="0" applyNumberFormat="1" applyFont="1" applyFill="1" applyBorder="1" applyAlignment="1" quotePrefix="1">
      <alignment horizontal="center" vertical="center" wrapText="1"/>
    </xf>
    <xf numFmtId="0" fontId="17" fillId="3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tabSelected="1" topLeftCell="A42" workbookViewId="0">
      <selection activeCell="O5" sqref="O5:O49"/>
    </sheetView>
  </sheetViews>
  <sheetFormatPr defaultColWidth="9" defaultRowHeight="15.6"/>
  <cols>
    <col min="1" max="1" width="3.5" style="62" customWidth="1"/>
    <col min="2" max="2" width="9.62962962962963" style="62" customWidth="1"/>
    <col min="3" max="3" width="11" style="62" customWidth="1"/>
    <col min="4" max="4" width="6.33333333333333" style="62" customWidth="1"/>
    <col min="5" max="5" width="0.333333333333333" style="63" hidden="1" customWidth="1"/>
    <col min="6" max="6" width="21.75" style="63" customWidth="1"/>
    <col min="7" max="7" width="13.1296296296296" style="63" hidden="1" customWidth="1"/>
    <col min="8" max="8" width="14.3796296296296" style="63" customWidth="1"/>
    <col min="9" max="9" width="10.3796296296296" style="62" customWidth="1"/>
    <col min="10" max="10" width="10.3796296296296" style="101" customWidth="1"/>
    <col min="11" max="11" width="9.75" style="62" customWidth="1"/>
    <col min="12" max="12" width="24.3796296296296" style="62" hidden="1" customWidth="1"/>
    <col min="13" max="13" width="27.75" style="101" customWidth="1"/>
    <col min="14" max="14" width="11.25" style="62" customWidth="1"/>
    <col min="15" max="15" width="11.3796296296296" style="62" customWidth="1"/>
    <col min="16" max="16" width="13.1296296296296" style="62" hidden="1" customWidth="1"/>
    <col min="17" max="17" width="8.87962962962963" style="62" hidden="1" customWidth="1"/>
    <col min="18" max="18" width="11.3796296296296" style="62" hidden="1" customWidth="1"/>
    <col min="19" max="19" width="13.7777777777778" style="62" customWidth="1"/>
    <col min="20" max="16384" width="9" style="62"/>
  </cols>
  <sheetData>
    <row r="1" s="62" customFormat="1" ht="29" customHeight="1" spans="1:19">
      <c r="A1" s="67" t="s">
        <v>0</v>
      </c>
      <c r="B1" s="67"/>
      <c r="C1" s="67"/>
      <c r="D1" s="67"/>
      <c r="E1" s="68"/>
      <c r="F1" s="68"/>
      <c r="G1" s="68"/>
      <c r="H1" s="68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="62" customFormat="1" ht="29" customHeight="1" spans="1:19">
      <c r="A2" s="66" t="s">
        <v>1</v>
      </c>
      <c r="B2" s="66"/>
      <c r="C2" s="66"/>
      <c r="D2" s="66"/>
      <c r="E2" s="72"/>
      <c r="F2" s="70" t="s">
        <v>2</v>
      </c>
      <c r="G2" s="70"/>
      <c r="H2" s="70"/>
      <c r="I2" s="70"/>
      <c r="J2" s="70"/>
      <c r="K2" s="70" t="s">
        <v>3</v>
      </c>
      <c r="L2" s="70"/>
      <c r="M2" s="70"/>
      <c r="N2" s="70"/>
      <c r="O2" s="70" t="s">
        <v>4</v>
      </c>
      <c r="P2" s="70"/>
      <c r="Q2" s="70"/>
      <c r="R2" s="70"/>
      <c r="S2" s="70"/>
    </row>
    <row r="3" s="62" customFormat="1" spans="1:19">
      <c r="A3" s="74" t="s">
        <v>5</v>
      </c>
      <c r="B3" s="74" t="s">
        <v>6</v>
      </c>
      <c r="C3" s="74" t="s">
        <v>7</v>
      </c>
      <c r="D3" s="74" t="s">
        <v>8</v>
      </c>
      <c r="E3" s="76" t="s">
        <v>9</v>
      </c>
      <c r="F3" s="75" t="s">
        <v>9</v>
      </c>
      <c r="G3" s="76" t="s">
        <v>10</v>
      </c>
      <c r="H3" s="76" t="s">
        <v>10</v>
      </c>
      <c r="I3" s="77" t="s">
        <v>11</v>
      </c>
      <c r="J3" s="104" t="s">
        <v>12</v>
      </c>
      <c r="K3" s="77" t="s">
        <v>13</v>
      </c>
      <c r="L3" s="86" t="s">
        <v>14</v>
      </c>
      <c r="M3" s="86" t="s">
        <v>14</v>
      </c>
      <c r="N3" s="88" t="s">
        <v>15</v>
      </c>
      <c r="O3" s="74" t="s">
        <v>16</v>
      </c>
      <c r="P3" s="74" t="s">
        <v>17</v>
      </c>
      <c r="Q3" s="74" t="s">
        <v>18</v>
      </c>
      <c r="R3" s="74" t="s">
        <v>19</v>
      </c>
      <c r="S3" s="77" t="s">
        <v>20</v>
      </c>
    </row>
    <row r="4" s="62" customFormat="1" ht="60" customHeight="1" spans="1:19">
      <c r="A4" s="74"/>
      <c r="B4" s="74"/>
      <c r="C4" s="74"/>
      <c r="D4" s="74"/>
      <c r="E4" s="76"/>
      <c r="F4" s="75"/>
      <c r="G4" s="76"/>
      <c r="H4" s="76"/>
      <c r="I4" s="77"/>
      <c r="J4" s="79"/>
      <c r="K4" s="77"/>
      <c r="L4" s="89"/>
      <c r="M4" s="89"/>
      <c r="N4" s="88"/>
      <c r="O4" s="74"/>
      <c r="P4" s="74"/>
      <c r="Q4" s="74"/>
      <c r="R4" s="74"/>
      <c r="S4" s="77"/>
    </row>
    <row r="5" s="62" customFormat="1" ht="28" customHeight="1" spans="1:19">
      <c r="A5" s="80">
        <f t="shared" ref="A5:A50" si="0">ROW()-4</f>
        <v>1</v>
      </c>
      <c r="B5" s="24" t="s">
        <v>21</v>
      </c>
      <c r="C5" s="24" t="s">
        <v>22</v>
      </c>
      <c r="D5" s="24">
        <f t="shared" ref="D5:D49" si="1">2025-MID(E5,7,4)</f>
        <v>70</v>
      </c>
      <c r="E5" s="103" t="s">
        <v>23</v>
      </c>
      <c r="F5" s="103" t="str">
        <f t="shared" ref="F5:F10" si="2">REPLACE(E5,7,6,"****")</f>
        <v>433002****110827</v>
      </c>
      <c r="G5" s="24" t="s">
        <v>24</v>
      </c>
      <c r="H5" s="24" t="str">
        <f t="shared" ref="H5:H10" si="3">REPLACE(G5,7,4,"****")</f>
        <v>152115****7</v>
      </c>
      <c r="I5" s="80" t="s">
        <v>25</v>
      </c>
      <c r="J5" s="99" t="s">
        <v>26</v>
      </c>
      <c r="K5" s="80" t="s">
        <v>27</v>
      </c>
      <c r="L5" s="109" t="s">
        <v>28</v>
      </c>
      <c r="M5" s="44" t="str">
        <f t="shared" ref="M5:M10" si="4">REPLACE(L5,7,4,"****")</f>
        <v>810143****1280525</v>
      </c>
      <c r="N5" s="24">
        <v>600</v>
      </c>
      <c r="O5" s="99">
        <v>420</v>
      </c>
      <c r="P5" s="99">
        <f t="shared" ref="P5:P35" si="5">O5*3</f>
        <v>1260</v>
      </c>
      <c r="Q5" s="99">
        <v>180</v>
      </c>
      <c r="R5" s="99">
        <f t="shared" ref="R5:R36" si="6">Q5*3</f>
        <v>540</v>
      </c>
      <c r="S5" s="108"/>
    </row>
    <row r="6" s="62" customFormat="1" ht="28" customHeight="1" spans="1:19">
      <c r="A6" s="80">
        <f t="shared" si="0"/>
        <v>2</v>
      </c>
      <c r="B6" s="24" t="s">
        <v>29</v>
      </c>
      <c r="C6" s="24" t="s">
        <v>30</v>
      </c>
      <c r="D6" s="24">
        <v>60</v>
      </c>
      <c r="E6" s="110" t="s">
        <v>31</v>
      </c>
      <c r="F6" s="103" t="str">
        <f t="shared" si="2"/>
        <v>433002****030823</v>
      </c>
      <c r="G6" s="24">
        <v>13187142871</v>
      </c>
      <c r="H6" s="24" t="str">
        <f t="shared" si="3"/>
        <v>131871****1</v>
      </c>
      <c r="I6" s="80" t="s">
        <v>25</v>
      </c>
      <c r="J6" s="99" t="s">
        <v>26</v>
      </c>
      <c r="K6" s="80" t="s">
        <v>27</v>
      </c>
      <c r="L6" s="109" t="s">
        <v>32</v>
      </c>
      <c r="M6" s="44" t="str">
        <f t="shared" si="4"/>
        <v>810143****4968296</v>
      </c>
      <c r="N6" s="24">
        <v>600</v>
      </c>
      <c r="O6" s="24">
        <v>420</v>
      </c>
      <c r="P6" s="24">
        <f t="shared" si="5"/>
        <v>1260</v>
      </c>
      <c r="Q6" s="24">
        <v>180</v>
      </c>
      <c r="R6" s="24">
        <v>180</v>
      </c>
      <c r="S6" s="60"/>
    </row>
    <row r="7" s="62" customFormat="1" ht="28" customHeight="1" spans="1:19">
      <c r="A7" s="80">
        <f t="shared" si="0"/>
        <v>3</v>
      </c>
      <c r="B7" s="24" t="s">
        <v>33</v>
      </c>
      <c r="C7" s="24" t="s">
        <v>34</v>
      </c>
      <c r="D7" s="24">
        <f t="shared" si="1"/>
        <v>72</v>
      </c>
      <c r="E7" s="111" t="s">
        <v>35</v>
      </c>
      <c r="F7" s="103" t="str">
        <f t="shared" si="2"/>
        <v>433002****090825</v>
      </c>
      <c r="G7" s="110" t="s">
        <v>36</v>
      </c>
      <c r="H7" s="24" t="str">
        <f t="shared" si="3"/>
        <v>139745****6</v>
      </c>
      <c r="I7" s="80" t="s">
        <v>25</v>
      </c>
      <c r="J7" s="99" t="s">
        <v>26</v>
      </c>
      <c r="K7" s="80" t="s">
        <v>37</v>
      </c>
      <c r="L7" s="109" t="s">
        <v>38</v>
      </c>
      <c r="M7" s="44" t="str">
        <f t="shared" si="4"/>
        <v>810143****4731641</v>
      </c>
      <c r="N7" s="24">
        <v>800</v>
      </c>
      <c r="O7" s="24">
        <v>560</v>
      </c>
      <c r="P7" s="24">
        <f t="shared" si="5"/>
        <v>1680</v>
      </c>
      <c r="Q7" s="24">
        <v>240</v>
      </c>
      <c r="R7" s="24">
        <f t="shared" si="6"/>
        <v>720</v>
      </c>
      <c r="S7" s="108"/>
    </row>
    <row r="8" s="62" customFormat="1" ht="36" customHeight="1" spans="1:19">
      <c r="A8" s="80">
        <f t="shared" si="0"/>
        <v>4</v>
      </c>
      <c r="B8" s="24" t="s">
        <v>39</v>
      </c>
      <c r="C8" s="24" t="s">
        <v>40</v>
      </c>
      <c r="D8" s="24">
        <f t="shared" si="1"/>
        <v>67</v>
      </c>
      <c r="E8" s="103" t="s">
        <v>41</v>
      </c>
      <c r="F8" s="103" t="str">
        <f t="shared" si="2"/>
        <v>433002****120820</v>
      </c>
      <c r="G8" s="24">
        <v>15226455380</v>
      </c>
      <c r="H8" s="24" t="str">
        <f t="shared" si="3"/>
        <v>152264****0</v>
      </c>
      <c r="I8" s="80" t="s">
        <v>25</v>
      </c>
      <c r="J8" s="99" t="s">
        <v>42</v>
      </c>
      <c r="K8" s="80" t="s">
        <v>37</v>
      </c>
      <c r="L8" s="109" t="s">
        <v>43</v>
      </c>
      <c r="M8" s="44" t="str">
        <f t="shared" si="4"/>
        <v>810143****1026839</v>
      </c>
      <c r="N8" s="24">
        <v>550</v>
      </c>
      <c r="O8" s="24">
        <v>385</v>
      </c>
      <c r="P8" s="24">
        <f t="shared" si="5"/>
        <v>1155</v>
      </c>
      <c r="Q8" s="24">
        <v>165</v>
      </c>
      <c r="R8" s="24">
        <f t="shared" si="6"/>
        <v>495</v>
      </c>
      <c r="S8" s="108"/>
    </row>
    <row r="9" s="62" customFormat="1" ht="33" customHeight="1" spans="1:19">
      <c r="A9" s="80">
        <f t="shared" si="0"/>
        <v>5</v>
      </c>
      <c r="B9" s="24" t="s">
        <v>44</v>
      </c>
      <c r="C9" s="24" t="s">
        <v>45</v>
      </c>
      <c r="D9" s="24">
        <f t="shared" si="1"/>
        <v>78</v>
      </c>
      <c r="E9" s="103" t="s">
        <v>46</v>
      </c>
      <c r="F9" s="103" t="str">
        <f t="shared" si="2"/>
        <v>433002****25082X</v>
      </c>
      <c r="G9" s="24">
        <v>15074515148</v>
      </c>
      <c r="H9" s="24" t="str">
        <f t="shared" si="3"/>
        <v>150745****8</v>
      </c>
      <c r="I9" s="80" t="s">
        <v>25</v>
      </c>
      <c r="J9" s="99" t="s">
        <v>42</v>
      </c>
      <c r="K9" s="80" t="s">
        <v>37</v>
      </c>
      <c r="L9" s="109" t="s">
        <v>47</v>
      </c>
      <c r="M9" s="44" t="str">
        <f t="shared" si="4"/>
        <v>810143****1027334</v>
      </c>
      <c r="N9" s="24">
        <v>550</v>
      </c>
      <c r="O9" s="24">
        <v>385</v>
      </c>
      <c r="P9" s="24">
        <f t="shared" si="5"/>
        <v>1155</v>
      </c>
      <c r="Q9" s="24">
        <v>165</v>
      </c>
      <c r="R9" s="24">
        <f t="shared" si="6"/>
        <v>495</v>
      </c>
      <c r="S9" s="108"/>
    </row>
    <row r="10" s="62" customFormat="1" ht="36" customHeight="1" spans="1:19">
      <c r="A10" s="80">
        <f t="shared" si="0"/>
        <v>6</v>
      </c>
      <c r="B10" s="24" t="s">
        <v>39</v>
      </c>
      <c r="C10" s="24" t="s">
        <v>48</v>
      </c>
      <c r="D10" s="24">
        <f t="shared" si="1"/>
        <v>67</v>
      </c>
      <c r="E10" s="103" t="s">
        <v>49</v>
      </c>
      <c r="F10" s="103" t="str">
        <f t="shared" si="2"/>
        <v>433002****18281X</v>
      </c>
      <c r="G10" s="24">
        <v>13187149371</v>
      </c>
      <c r="H10" s="24" t="str">
        <f t="shared" si="3"/>
        <v>131871****1</v>
      </c>
      <c r="I10" s="80" t="s">
        <v>25</v>
      </c>
      <c r="J10" s="99" t="s">
        <v>42</v>
      </c>
      <c r="K10" s="80" t="s">
        <v>37</v>
      </c>
      <c r="L10" s="109" t="s">
        <v>50</v>
      </c>
      <c r="M10" s="44" t="str">
        <f t="shared" si="4"/>
        <v>810143****1026748</v>
      </c>
      <c r="N10" s="24">
        <v>550</v>
      </c>
      <c r="O10" s="24">
        <v>385</v>
      </c>
      <c r="P10" s="24">
        <f t="shared" si="5"/>
        <v>1155</v>
      </c>
      <c r="Q10" s="24">
        <v>165</v>
      </c>
      <c r="R10" s="24">
        <f t="shared" si="6"/>
        <v>495</v>
      </c>
      <c r="S10" s="108"/>
    </row>
    <row r="11" s="62" customFormat="1" ht="36" customHeight="1" spans="1:19">
      <c r="A11" s="80">
        <f t="shared" si="0"/>
        <v>7</v>
      </c>
      <c r="B11" s="24" t="s">
        <v>33</v>
      </c>
      <c r="C11" s="24" t="s">
        <v>51</v>
      </c>
      <c r="D11" s="24">
        <f t="shared" si="1"/>
        <v>78</v>
      </c>
      <c r="E11" s="110" t="s">
        <v>52</v>
      </c>
      <c r="F11" s="24" t="s">
        <v>53</v>
      </c>
      <c r="G11" s="24">
        <v>18774572183</v>
      </c>
      <c r="H11" s="24" t="s">
        <v>54</v>
      </c>
      <c r="I11" s="80" t="s">
        <v>25</v>
      </c>
      <c r="J11" s="44" t="s">
        <v>42</v>
      </c>
      <c r="K11" s="24" t="s">
        <v>37</v>
      </c>
      <c r="L11" s="109" t="s">
        <v>55</v>
      </c>
      <c r="M11" s="110" t="s">
        <v>56</v>
      </c>
      <c r="N11" s="24">
        <v>800</v>
      </c>
      <c r="O11" s="24">
        <v>560</v>
      </c>
      <c r="P11" s="24">
        <f t="shared" si="5"/>
        <v>1680</v>
      </c>
      <c r="Q11" s="24">
        <v>240</v>
      </c>
      <c r="R11" s="24">
        <f t="shared" si="6"/>
        <v>720</v>
      </c>
      <c r="S11" s="108"/>
    </row>
    <row r="12" s="62" customFormat="1" ht="35" customHeight="1" spans="1:19">
      <c r="A12" s="80">
        <f t="shared" si="0"/>
        <v>8</v>
      </c>
      <c r="B12" s="24" t="s">
        <v>57</v>
      </c>
      <c r="C12" s="24" t="s">
        <v>58</v>
      </c>
      <c r="D12" s="24">
        <f t="shared" si="1"/>
        <v>74</v>
      </c>
      <c r="E12" s="111" t="s">
        <v>59</v>
      </c>
      <c r="F12" s="103" t="str">
        <f t="shared" ref="F12:F42" si="7">REPLACE(E12,7,6,"****")</f>
        <v>433002****200827</v>
      </c>
      <c r="G12" s="24">
        <v>15717541759</v>
      </c>
      <c r="H12" s="24" t="str">
        <f t="shared" ref="H12:H42" si="8">REPLACE(G12,7,4,"****")</f>
        <v>157175****9</v>
      </c>
      <c r="I12" s="80" t="s">
        <v>25</v>
      </c>
      <c r="J12" s="99" t="s">
        <v>60</v>
      </c>
      <c r="K12" s="80" t="s">
        <v>37</v>
      </c>
      <c r="L12" s="109" t="s">
        <v>61</v>
      </c>
      <c r="M12" s="44" t="str">
        <f t="shared" ref="M12:M42" si="9">REPLACE(L12,7,4,"****")</f>
        <v>810143****1033018</v>
      </c>
      <c r="N12" s="24">
        <v>550</v>
      </c>
      <c r="O12" s="24">
        <v>385</v>
      </c>
      <c r="P12" s="24">
        <f t="shared" si="5"/>
        <v>1155</v>
      </c>
      <c r="Q12" s="24">
        <v>165</v>
      </c>
      <c r="R12" s="24">
        <f t="shared" si="6"/>
        <v>495</v>
      </c>
      <c r="S12" s="108"/>
    </row>
    <row r="13" s="62" customFormat="1" ht="33" customHeight="1" spans="1:19">
      <c r="A13" s="80">
        <f t="shared" si="0"/>
        <v>9</v>
      </c>
      <c r="B13" s="24" t="s">
        <v>44</v>
      </c>
      <c r="C13" s="24" t="s">
        <v>62</v>
      </c>
      <c r="D13" s="24">
        <f t="shared" si="1"/>
        <v>74</v>
      </c>
      <c r="E13" s="111" t="s">
        <v>63</v>
      </c>
      <c r="F13" s="103" t="str">
        <f t="shared" si="7"/>
        <v>433002****200815</v>
      </c>
      <c r="G13" s="24">
        <v>18774572821</v>
      </c>
      <c r="H13" s="24" t="str">
        <f t="shared" si="8"/>
        <v>187745****1</v>
      </c>
      <c r="I13" s="80" t="s">
        <v>25</v>
      </c>
      <c r="J13" s="99" t="s">
        <v>60</v>
      </c>
      <c r="K13" s="80" t="s">
        <v>37</v>
      </c>
      <c r="L13" s="109" t="s">
        <v>64</v>
      </c>
      <c r="M13" s="44" t="str">
        <f t="shared" si="9"/>
        <v>810143****1033289</v>
      </c>
      <c r="N13" s="24">
        <v>550</v>
      </c>
      <c r="O13" s="24">
        <v>385</v>
      </c>
      <c r="P13" s="24">
        <f t="shared" si="5"/>
        <v>1155</v>
      </c>
      <c r="Q13" s="24">
        <v>165</v>
      </c>
      <c r="R13" s="24">
        <f t="shared" si="6"/>
        <v>495</v>
      </c>
      <c r="S13" s="108"/>
    </row>
    <row r="14" s="62" customFormat="1" ht="28" customHeight="1" spans="1:19">
      <c r="A14" s="80">
        <f t="shared" si="0"/>
        <v>10</v>
      </c>
      <c r="B14" s="24" t="s">
        <v>65</v>
      </c>
      <c r="C14" s="24" t="s">
        <v>66</v>
      </c>
      <c r="D14" s="24">
        <f t="shared" si="1"/>
        <v>69</v>
      </c>
      <c r="E14" s="24" t="s">
        <v>67</v>
      </c>
      <c r="F14" s="103" t="str">
        <f t="shared" si="7"/>
        <v>433002****120837</v>
      </c>
      <c r="G14" s="24">
        <v>13874594227</v>
      </c>
      <c r="H14" s="24" t="str">
        <f t="shared" si="8"/>
        <v>138745****7</v>
      </c>
      <c r="I14" s="24" t="s">
        <v>25</v>
      </c>
      <c r="J14" s="44" t="s">
        <v>26</v>
      </c>
      <c r="K14" s="24" t="s">
        <v>37</v>
      </c>
      <c r="L14" s="109" t="s">
        <v>68</v>
      </c>
      <c r="M14" s="44" t="str">
        <f t="shared" si="9"/>
        <v>810143****1026920</v>
      </c>
      <c r="N14" s="24">
        <v>550</v>
      </c>
      <c r="O14" s="24">
        <v>385</v>
      </c>
      <c r="P14" s="24">
        <f t="shared" si="5"/>
        <v>1155</v>
      </c>
      <c r="Q14" s="24">
        <v>165</v>
      </c>
      <c r="R14" s="24">
        <f t="shared" si="6"/>
        <v>495</v>
      </c>
      <c r="S14" s="108"/>
    </row>
    <row r="15" s="62" customFormat="1" ht="28" customHeight="1" spans="1:19">
      <c r="A15" s="80">
        <f t="shared" si="0"/>
        <v>11</v>
      </c>
      <c r="B15" s="24" t="s">
        <v>44</v>
      </c>
      <c r="C15" s="24" t="s">
        <v>69</v>
      </c>
      <c r="D15" s="24">
        <f t="shared" si="1"/>
        <v>75</v>
      </c>
      <c r="E15" s="24" t="s">
        <v>70</v>
      </c>
      <c r="F15" s="103" t="str">
        <f t="shared" si="7"/>
        <v>433002****060824</v>
      </c>
      <c r="G15" s="24" t="s">
        <v>71</v>
      </c>
      <c r="H15" s="24" t="str">
        <f t="shared" si="8"/>
        <v>0745-7****33</v>
      </c>
      <c r="I15" s="24" t="s">
        <v>25</v>
      </c>
      <c r="J15" s="44" t="s">
        <v>26</v>
      </c>
      <c r="K15" s="24" t="s">
        <v>37</v>
      </c>
      <c r="L15" s="109" t="s">
        <v>72</v>
      </c>
      <c r="M15" s="44" t="str">
        <f t="shared" si="9"/>
        <v>810143****1033507</v>
      </c>
      <c r="N15" s="24">
        <v>550</v>
      </c>
      <c r="O15" s="24">
        <v>385</v>
      </c>
      <c r="P15" s="24">
        <f t="shared" si="5"/>
        <v>1155</v>
      </c>
      <c r="Q15" s="24">
        <v>165</v>
      </c>
      <c r="R15" s="24">
        <f t="shared" si="6"/>
        <v>495</v>
      </c>
      <c r="S15" s="108"/>
    </row>
    <row r="16" s="62" customFormat="1" ht="28" customHeight="1" spans="1:19">
      <c r="A16" s="80">
        <f t="shared" si="0"/>
        <v>12</v>
      </c>
      <c r="B16" s="24" t="s">
        <v>73</v>
      </c>
      <c r="C16" s="24" t="s">
        <v>74</v>
      </c>
      <c r="D16" s="24">
        <f t="shared" si="1"/>
        <v>72</v>
      </c>
      <c r="E16" s="24" t="s">
        <v>75</v>
      </c>
      <c r="F16" s="103" t="str">
        <f t="shared" si="7"/>
        <v>433002****06081X</v>
      </c>
      <c r="G16" s="24" t="s">
        <v>76</v>
      </c>
      <c r="H16" s="24" t="str">
        <f t="shared" si="8"/>
        <v>0745-7****69</v>
      </c>
      <c r="I16" s="24" t="s">
        <v>25</v>
      </c>
      <c r="J16" s="44" t="s">
        <v>26</v>
      </c>
      <c r="K16" s="24" t="s">
        <v>37</v>
      </c>
      <c r="L16" s="109" t="s">
        <v>77</v>
      </c>
      <c r="M16" s="44" t="str">
        <f t="shared" si="9"/>
        <v>810143****1032810</v>
      </c>
      <c r="N16" s="24">
        <v>550</v>
      </c>
      <c r="O16" s="24">
        <v>385</v>
      </c>
      <c r="P16" s="24">
        <f t="shared" si="5"/>
        <v>1155</v>
      </c>
      <c r="Q16" s="24">
        <v>165</v>
      </c>
      <c r="R16" s="24">
        <f t="shared" si="6"/>
        <v>495</v>
      </c>
      <c r="S16" s="108"/>
    </row>
    <row r="17" s="62" customFormat="1" ht="33" customHeight="1" spans="1:19">
      <c r="A17" s="80">
        <f t="shared" si="0"/>
        <v>13</v>
      </c>
      <c r="B17" s="24" t="s">
        <v>78</v>
      </c>
      <c r="C17" s="24" t="s">
        <v>79</v>
      </c>
      <c r="D17" s="24">
        <f t="shared" si="1"/>
        <v>78</v>
      </c>
      <c r="E17" s="111" t="s">
        <v>80</v>
      </c>
      <c r="F17" s="103" t="str">
        <f t="shared" si="7"/>
        <v>433002****19084343</v>
      </c>
      <c r="G17" s="24">
        <v>13874416107</v>
      </c>
      <c r="H17" s="24" t="str">
        <f t="shared" si="8"/>
        <v>138744****7</v>
      </c>
      <c r="I17" s="80" t="s">
        <v>25</v>
      </c>
      <c r="J17" s="99" t="s">
        <v>81</v>
      </c>
      <c r="K17" s="80" t="s">
        <v>82</v>
      </c>
      <c r="L17" s="44" t="s">
        <v>83</v>
      </c>
      <c r="M17" s="44" t="str">
        <f t="shared" si="9"/>
        <v>810143****4562875</v>
      </c>
      <c r="N17" s="24">
        <v>550</v>
      </c>
      <c r="O17" s="24">
        <v>385</v>
      </c>
      <c r="P17" s="24">
        <f t="shared" si="5"/>
        <v>1155</v>
      </c>
      <c r="Q17" s="24">
        <v>165</v>
      </c>
      <c r="R17" s="24">
        <f t="shared" si="6"/>
        <v>495</v>
      </c>
      <c r="S17" s="108"/>
    </row>
    <row r="18" s="62" customFormat="1" ht="36" customHeight="1" spans="1:19">
      <c r="A18" s="80">
        <f t="shared" si="0"/>
        <v>14</v>
      </c>
      <c r="B18" s="24" t="s">
        <v>84</v>
      </c>
      <c r="C18" s="24" t="s">
        <v>85</v>
      </c>
      <c r="D18" s="24">
        <f t="shared" si="1"/>
        <v>72</v>
      </c>
      <c r="E18" s="111" t="s">
        <v>86</v>
      </c>
      <c r="F18" s="103" t="str">
        <f t="shared" si="7"/>
        <v>433002****022918</v>
      </c>
      <c r="G18" s="24">
        <v>15874586908</v>
      </c>
      <c r="H18" s="24" t="str">
        <f t="shared" si="8"/>
        <v>158745****8</v>
      </c>
      <c r="I18" s="80" t="s">
        <v>25</v>
      </c>
      <c r="J18" s="99" t="s">
        <v>81</v>
      </c>
      <c r="K18" s="80" t="s">
        <v>82</v>
      </c>
      <c r="L18" s="44" t="s">
        <v>87</v>
      </c>
      <c r="M18" s="44" t="str">
        <f t="shared" si="9"/>
        <v>810143****4610821</v>
      </c>
      <c r="N18" s="24">
        <v>600</v>
      </c>
      <c r="O18" s="24">
        <v>420</v>
      </c>
      <c r="P18" s="24">
        <f t="shared" si="5"/>
        <v>1260</v>
      </c>
      <c r="Q18" s="24">
        <v>180</v>
      </c>
      <c r="R18" s="24">
        <f t="shared" si="6"/>
        <v>540</v>
      </c>
      <c r="S18" s="108"/>
    </row>
    <row r="19" s="62" customFormat="1" ht="36" customHeight="1" spans="1:19">
      <c r="A19" s="80">
        <f t="shared" si="0"/>
        <v>15</v>
      </c>
      <c r="B19" s="24" t="s">
        <v>88</v>
      </c>
      <c r="C19" s="24" t="s">
        <v>89</v>
      </c>
      <c r="D19" s="24">
        <f t="shared" si="1"/>
        <v>68</v>
      </c>
      <c r="E19" s="111" t="s">
        <v>90</v>
      </c>
      <c r="F19" s="103" t="str">
        <f t="shared" si="7"/>
        <v>433002****071023</v>
      </c>
      <c r="G19" s="24">
        <v>15367571157</v>
      </c>
      <c r="H19" s="24" t="str">
        <f t="shared" si="8"/>
        <v>153675****7</v>
      </c>
      <c r="I19" s="80" t="s">
        <v>25</v>
      </c>
      <c r="J19" s="99" t="s">
        <v>60</v>
      </c>
      <c r="K19" s="80" t="s">
        <v>82</v>
      </c>
      <c r="L19" s="44" t="s">
        <v>91</v>
      </c>
      <c r="M19" s="44" t="str">
        <f t="shared" si="9"/>
        <v>810143****1279687</v>
      </c>
      <c r="N19" s="24">
        <v>550</v>
      </c>
      <c r="O19" s="24">
        <v>385</v>
      </c>
      <c r="P19" s="24">
        <f t="shared" si="5"/>
        <v>1155</v>
      </c>
      <c r="Q19" s="24">
        <v>165</v>
      </c>
      <c r="R19" s="24">
        <f t="shared" si="6"/>
        <v>495</v>
      </c>
      <c r="S19" s="108"/>
    </row>
    <row r="20" s="62" customFormat="1" ht="28" customHeight="1" spans="1:19">
      <c r="A20" s="80">
        <f t="shared" si="0"/>
        <v>16</v>
      </c>
      <c r="B20" s="24" t="s">
        <v>92</v>
      </c>
      <c r="C20" s="24" t="s">
        <v>93</v>
      </c>
      <c r="D20" s="24">
        <f t="shared" si="1"/>
        <v>68</v>
      </c>
      <c r="E20" s="111" t="s">
        <v>94</v>
      </c>
      <c r="F20" s="103" t="str">
        <f t="shared" si="7"/>
        <v>433002****090829</v>
      </c>
      <c r="G20" s="24">
        <v>15274515290</v>
      </c>
      <c r="H20" s="24" t="str">
        <f t="shared" si="8"/>
        <v>152745****0</v>
      </c>
      <c r="I20" s="80" t="s">
        <v>25</v>
      </c>
      <c r="J20" s="99" t="s">
        <v>26</v>
      </c>
      <c r="K20" s="80" t="s">
        <v>82</v>
      </c>
      <c r="L20" s="44" t="s">
        <v>95</v>
      </c>
      <c r="M20" s="44" t="str">
        <f t="shared" si="9"/>
        <v>810143****1281824</v>
      </c>
      <c r="N20" s="24">
        <v>550</v>
      </c>
      <c r="O20" s="24">
        <v>385</v>
      </c>
      <c r="P20" s="24">
        <f t="shared" si="5"/>
        <v>1155</v>
      </c>
      <c r="Q20" s="24">
        <v>165</v>
      </c>
      <c r="R20" s="24">
        <f t="shared" si="6"/>
        <v>495</v>
      </c>
      <c r="S20" s="108"/>
    </row>
    <row r="21" s="62" customFormat="1" ht="28" customHeight="1" spans="1:19">
      <c r="A21" s="80">
        <f t="shared" si="0"/>
        <v>17</v>
      </c>
      <c r="B21" s="24" t="s">
        <v>88</v>
      </c>
      <c r="C21" s="24" t="s">
        <v>96</v>
      </c>
      <c r="D21" s="24">
        <f t="shared" si="1"/>
        <v>63</v>
      </c>
      <c r="E21" s="111" t="s">
        <v>97</v>
      </c>
      <c r="F21" s="103" t="str">
        <f t="shared" si="7"/>
        <v>433002****193115</v>
      </c>
      <c r="G21" s="24">
        <v>13874456914</v>
      </c>
      <c r="H21" s="24" t="str">
        <f t="shared" si="8"/>
        <v>138744****4</v>
      </c>
      <c r="I21" s="80" t="s">
        <v>25</v>
      </c>
      <c r="J21" s="99" t="s">
        <v>26</v>
      </c>
      <c r="K21" s="80" t="s">
        <v>82</v>
      </c>
      <c r="L21" s="44" t="s">
        <v>98</v>
      </c>
      <c r="M21" s="44" t="str">
        <f t="shared" si="9"/>
        <v>810143****1282001</v>
      </c>
      <c r="N21" s="24">
        <v>550</v>
      </c>
      <c r="O21" s="24">
        <v>385</v>
      </c>
      <c r="P21" s="24">
        <f t="shared" si="5"/>
        <v>1155</v>
      </c>
      <c r="Q21" s="24">
        <v>165</v>
      </c>
      <c r="R21" s="24">
        <f t="shared" si="6"/>
        <v>495</v>
      </c>
      <c r="S21" s="60"/>
    </row>
    <row r="22" s="62" customFormat="1" ht="28" customHeight="1" spans="1:19">
      <c r="A22" s="80">
        <f t="shared" si="0"/>
        <v>18</v>
      </c>
      <c r="B22" s="24" t="s">
        <v>99</v>
      </c>
      <c r="C22" s="24" t="s">
        <v>100</v>
      </c>
      <c r="D22" s="24">
        <f t="shared" si="1"/>
        <v>69</v>
      </c>
      <c r="E22" s="103" t="s">
        <v>101</v>
      </c>
      <c r="F22" s="103" t="str">
        <f t="shared" si="7"/>
        <v>433002****033012</v>
      </c>
      <c r="G22" s="24">
        <v>15074559859</v>
      </c>
      <c r="H22" s="24" t="str">
        <f t="shared" si="8"/>
        <v>150745****9</v>
      </c>
      <c r="I22" s="80" t="s">
        <v>25</v>
      </c>
      <c r="J22" s="99" t="s">
        <v>26</v>
      </c>
      <c r="K22" s="80" t="s">
        <v>82</v>
      </c>
      <c r="L22" s="44" t="s">
        <v>102</v>
      </c>
      <c r="M22" s="44" t="str">
        <f t="shared" si="9"/>
        <v>810143****1285319</v>
      </c>
      <c r="N22" s="24">
        <v>550</v>
      </c>
      <c r="O22" s="24">
        <v>385</v>
      </c>
      <c r="P22" s="24">
        <f t="shared" si="5"/>
        <v>1155</v>
      </c>
      <c r="Q22" s="24">
        <v>165</v>
      </c>
      <c r="R22" s="24">
        <f t="shared" si="6"/>
        <v>495</v>
      </c>
      <c r="S22" s="60"/>
    </row>
    <row r="23" s="62" customFormat="1" ht="28" customHeight="1" spans="1:19">
      <c r="A23" s="80">
        <f t="shared" si="0"/>
        <v>19</v>
      </c>
      <c r="B23" s="24" t="s">
        <v>103</v>
      </c>
      <c r="C23" s="24" t="s">
        <v>104</v>
      </c>
      <c r="D23" s="24">
        <f t="shared" si="1"/>
        <v>66</v>
      </c>
      <c r="E23" s="103" t="s">
        <v>105</v>
      </c>
      <c r="F23" s="103" t="str">
        <f t="shared" si="7"/>
        <v>433002****16084X</v>
      </c>
      <c r="G23" s="24">
        <v>18574558558</v>
      </c>
      <c r="H23" s="24" t="str">
        <f t="shared" si="8"/>
        <v>185745****8</v>
      </c>
      <c r="I23" s="80" t="s">
        <v>25</v>
      </c>
      <c r="J23" s="99" t="s">
        <v>26</v>
      </c>
      <c r="K23" s="80" t="s">
        <v>82</v>
      </c>
      <c r="L23" s="109" t="s">
        <v>106</v>
      </c>
      <c r="M23" s="44" t="str">
        <f t="shared" si="9"/>
        <v>623090****130041991</v>
      </c>
      <c r="N23" s="24">
        <v>600</v>
      </c>
      <c r="O23" s="24">
        <v>420</v>
      </c>
      <c r="P23" s="24">
        <f t="shared" si="5"/>
        <v>1260</v>
      </c>
      <c r="Q23" s="24">
        <v>180</v>
      </c>
      <c r="R23" s="24">
        <f t="shared" si="6"/>
        <v>540</v>
      </c>
      <c r="S23" s="60"/>
    </row>
    <row r="24" s="62" customFormat="1" ht="28" customHeight="1" spans="1:19">
      <c r="A24" s="80">
        <f t="shared" si="0"/>
        <v>20</v>
      </c>
      <c r="B24" s="24" t="s">
        <v>107</v>
      </c>
      <c r="C24" s="24" t="s">
        <v>108</v>
      </c>
      <c r="D24" s="24">
        <f t="shared" si="1"/>
        <v>61</v>
      </c>
      <c r="E24" s="110" t="s">
        <v>109</v>
      </c>
      <c r="F24" s="103" t="str">
        <f t="shared" si="7"/>
        <v>433002****170823</v>
      </c>
      <c r="G24" s="24">
        <v>13357339326</v>
      </c>
      <c r="H24" s="24" t="str">
        <f t="shared" si="8"/>
        <v>133573****6</v>
      </c>
      <c r="I24" s="80" t="s">
        <v>25</v>
      </c>
      <c r="J24" s="99" t="s">
        <v>26</v>
      </c>
      <c r="K24" s="80" t="s">
        <v>82</v>
      </c>
      <c r="L24" s="112" t="s">
        <v>110</v>
      </c>
      <c r="M24" s="44" t="str">
        <f t="shared" si="9"/>
        <v>810143****1285466</v>
      </c>
      <c r="N24" s="24">
        <v>550</v>
      </c>
      <c r="O24" s="24">
        <v>385</v>
      </c>
      <c r="P24" s="24">
        <f t="shared" si="5"/>
        <v>1155</v>
      </c>
      <c r="Q24" s="24">
        <v>165</v>
      </c>
      <c r="R24" s="24">
        <f t="shared" si="6"/>
        <v>495</v>
      </c>
      <c r="S24" s="24"/>
    </row>
    <row r="25" s="62" customFormat="1" ht="28" customHeight="1" spans="1:19">
      <c r="A25" s="80">
        <f t="shared" si="0"/>
        <v>21</v>
      </c>
      <c r="B25" s="24" t="s">
        <v>111</v>
      </c>
      <c r="C25" s="24" t="s">
        <v>112</v>
      </c>
      <c r="D25" s="24">
        <f t="shared" si="1"/>
        <v>71</v>
      </c>
      <c r="E25" s="111" t="s">
        <v>113</v>
      </c>
      <c r="F25" s="103" t="str">
        <f t="shared" si="7"/>
        <v>433002****050810</v>
      </c>
      <c r="G25" s="24">
        <v>15211549552</v>
      </c>
      <c r="H25" s="24" t="str">
        <f t="shared" si="8"/>
        <v>152115****2</v>
      </c>
      <c r="I25" s="80" t="s">
        <v>25</v>
      </c>
      <c r="J25" s="99" t="s">
        <v>26</v>
      </c>
      <c r="K25" s="80" t="s">
        <v>114</v>
      </c>
      <c r="L25" s="109" t="s">
        <v>115</v>
      </c>
      <c r="M25" s="44" t="str">
        <f t="shared" si="9"/>
        <v>810143****2867930</v>
      </c>
      <c r="N25" s="24">
        <v>550</v>
      </c>
      <c r="O25" s="24">
        <v>385</v>
      </c>
      <c r="P25" s="24">
        <f t="shared" si="5"/>
        <v>1155</v>
      </c>
      <c r="Q25" s="24">
        <v>165</v>
      </c>
      <c r="R25" s="24">
        <f t="shared" si="6"/>
        <v>495</v>
      </c>
      <c r="S25" s="60"/>
    </row>
    <row r="26" s="62" customFormat="1" ht="28" customHeight="1" spans="1:19">
      <c r="A26" s="80">
        <f t="shared" si="0"/>
        <v>22</v>
      </c>
      <c r="B26" s="24" t="s">
        <v>116</v>
      </c>
      <c r="C26" s="24" t="s">
        <v>117</v>
      </c>
      <c r="D26" s="24">
        <f t="shared" si="1"/>
        <v>73</v>
      </c>
      <c r="E26" s="111" t="s">
        <v>118</v>
      </c>
      <c r="F26" s="103" t="str">
        <f t="shared" si="7"/>
        <v>433002****171021</v>
      </c>
      <c r="G26" s="24">
        <v>15526122996</v>
      </c>
      <c r="H26" s="24" t="str">
        <f t="shared" si="8"/>
        <v>155261****6</v>
      </c>
      <c r="I26" s="80" t="s">
        <v>25</v>
      </c>
      <c r="J26" s="99" t="s">
        <v>26</v>
      </c>
      <c r="K26" s="80" t="s">
        <v>114</v>
      </c>
      <c r="L26" s="109" t="s">
        <v>119</v>
      </c>
      <c r="M26" s="44" t="str">
        <f t="shared" si="9"/>
        <v>810143****3526576</v>
      </c>
      <c r="N26" s="24">
        <v>550</v>
      </c>
      <c r="O26" s="24">
        <v>385</v>
      </c>
      <c r="P26" s="24">
        <f t="shared" si="5"/>
        <v>1155</v>
      </c>
      <c r="Q26" s="24">
        <v>165</v>
      </c>
      <c r="R26" s="24">
        <f t="shared" si="6"/>
        <v>495</v>
      </c>
      <c r="S26" s="60"/>
    </row>
    <row r="27" s="62" customFormat="1" ht="28" customHeight="1" spans="1:19">
      <c r="A27" s="80">
        <f t="shared" si="0"/>
        <v>23</v>
      </c>
      <c r="B27" s="24" t="s">
        <v>120</v>
      </c>
      <c r="C27" s="24" t="s">
        <v>121</v>
      </c>
      <c r="D27" s="24">
        <f t="shared" si="1"/>
        <v>76</v>
      </c>
      <c r="E27" s="111" t="s">
        <v>122</v>
      </c>
      <c r="F27" s="103" t="str">
        <f t="shared" si="7"/>
        <v>433002****040821</v>
      </c>
      <c r="G27" s="24">
        <v>13874469745</v>
      </c>
      <c r="H27" s="24" t="str">
        <f t="shared" si="8"/>
        <v>138744****5</v>
      </c>
      <c r="I27" s="80" t="s">
        <v>25</v>
      </c>
      <c r="J27" s="99" t="s">
        <v>26</v>
      </c>
      <c r="K27" s="80" t="s">
        <v>114</v>
      </c>
      <c r="L27" s="109" t="s">
        <v>123</v>
      </c>
      <c r="M27" s="44" t="str">
        <f t="shared" si="9"/>
        <v>810143****4783077</v>
      </c>
      <c r="N27" s="24">
        <v>550</v>
      </c>
      <c r="O27" s="24">
        <v>385</v>
      </c>
      <c r="P27" s="24">
        <f t="shared" si="5"/>
        <v>1155</v>
      </c>
      <c r="Q27" s="24">
        <v>165</v>
      </c>
      <c r="R27" s="24">
        <f t="shared" si="6"/>
        <v>495</v>
      </c>
      <c r="S27" s="60"/>
    </row>
    <row r="28" s="62" customFormat="1" ht="28" customHeight="1" spans="1:19">
      <c r="A28" s="80">
        <f t="shared" si="0"/>
        <v>24</v>
      </c>
      <c r="B28" s="24" t="s">
        <v>111</v>
      </c>
      <c r="C28" s="24" t="s">
        <v>124</v>
      </c>
      <c r="D28" s="24">
        <f t="shared" si="1"/>
        <v>73</v>
      </c>
      <c r="E28" s="111" t="s">
        <v>125</v>
      </c>
      <c r="F28" s="103" t="str">
        <f t="shared" si="7"/>
        <v>433002****030816</v>
      </c>
      <c r="G28" s="24">
        <v>19918555723</v>
      </c>
      <c r="H28" s="24" t="str">
        <f t="shared" si="8"/>
        <v>199185****3</v>
      </c>
      <c r="I28" s="80" t="s">
        <v>25</v>
      </c>
      <c r="J28" s="99" t="s">
        <v>26</v>
      </c>
      <c r="K28" s="80" t="s">
        <v>114</v>
      </c>
      <c r="L28" s="109" t="s">
        <v>126</v>
      </c>
      <c r="M28" s="44" t="str">
        <f t="shared" si="9"/>
        <v>810143****2867952</v>
      </c>
      <c r="N28" s="24">
        <v>550</v>
      </c>
      <c r="O28" s="24">
        <v>385</v>
      </c>
      <c r="P28" s="24">
        <f t="shared" si="5"/>
        <v>1155</v>
      </c>
      <c r="Q28" s="24">
        <v>165</v>
      </c>
      <c r="R28" s="24">
        <f t="shared" si="6"/>
        <v>495</v>
      </c>
      <c r="S28" s="60"/>
    </row>
    <row r="29" s="62" customFormat="1" ht="28" customHeight="1" spans="1:19">
      <c r="A29" s="80">
        <f t="shared" si="0"/>
        <v>25</v>
      </c>
      <c r="B29" s="24" t="s">
        <v>120</v>
      </c>
      <c r="C29" s="24" t="s">
        <v>127</v>
      </c>
      <c r="D29" s="24">
        <f t="shared" si="1"/>
        <v>75</v>
      </c>
      <c r="E29" s="111" t="s">
        <v>128</v>
      </c>
      <c r="F29" s="103" t="str">
        <f t="shared" si="7"/>
        <v>433002****090848</v>
      </c>
      <c r="G29" s="24">
        <v>18374556536</v>
      </c>
      <c r="H29" s="24" t="str">
        <f t="shared" si="8"/>
        <v>183745****6</v>
      </c>
      <c r="I29" s="80" t="s">
        <v>25</v>
      </c>
      <c r="J29" s="99" t="s">
        <v>26</v>
      </c>
      <c r="K29" s="80" t="s">
        <v>114</v>
      </c>
      <c r="L29" s="109" t="s">
        <v>129</v>
      </c>
      <c r="M29" s="44" t="str">
        <f t="shared" si="9"/>
        <v>623090****019460715</v>
      </c>
      <c r="N29" s="24">
        <v>550</v>
      </c>
      <c r="O29" s="24">
        <v>385</v>
      </c>
      <c r="P29" s="24">
        <f t="shared" si="5"/>
        <v>1155</v>
      </c>
      <c r="Q29" s="24">
        <v>165</v>
      </c>
      <c r="R29" s="24">
        <f t="shared" si="6"/>
        <v>495</v>
      </c>
      <c r="S29" s="60"/>
    </row>
    <row r="30" s="62" customFormat="1" ht="28" customHeight="1" spans="1:19">
      <c r="A30" s="80">
        <f t="shared" si="0"/>
        <v>26</v>
      </c>
      <c r="B30" s="24" t="s">
        <v>120</v>
      </c>
      <c r="C30" s="24" t="s">
        <v>130</v>
      </c>
      <c r="D30" s="24">
        <f t="shared" si="1"/>
        <v>75</v>
      </c>
      <c r="E30" s="111" t="s">
        <v>131</v>
      </c>
      <c r="F30" s="103" t="str">
        <f t="shared" si="7"/>
        <v>433002****140815</v>
      </c>
      <c r="G30" s="24">
        <v>13297458385</v>
      </c>
      <c r="H30" s="24" t="str">
        <f t="shared" si="8"/>
        <v>132974****5</v>
      </c>
      <c r="I30" s="80" t="s">
        <v>25</v>
      </c>
      <c r="J30" s="99" t="s">
        <v>26</v>
      </c>
      <c r="K30" s="80" t="s">
        <v>114</v>
      </c>
      <c r="L30" s="109" t="s">
        <v>132</v>
      </c>
      <c r="M30" s="44" t="str">
        <f t="shared" si="9"/>
        <v>810143****2872757</v>
      </c>
      <c r="N30" s="24">
        <v>550</v>
      </c>
      <c r="O30" s="24">
        <v>385</v>
      </c>
      <c r="P30" s="24">
        <f t="shared" si="5"/>
        <v>1155</v>
      </c>
      <c r="Q30" s="24">
        <v>165</v>
      </c>
      <c r="R30" s="24">
        <f t="shared" si="6"/>
        <v>495</v>
      </c>
      <c r="S30" s="60"/>
    </row>
    <row r="31" s="62" customFormat="1" ht="28" customHeight="1" spans="1:19">
      <c r="A31" s="80">
        <f t="shared" si="0"/>
        <v>27</v>
      </c>
      <c r="B31" s="24" t="s">
        <v>133</v>
      </c>
      <c r="C31" s="24" t="s">
        <v>134</v>
      </c>
      <c r="D31" s="24">
        <f t="shared" si="1"/>
        <v>71</v>
      </c>
      <c r="E31" s="111" t="s">
        <v>135</v>
      </c>
      <c r="F31" s="103" t="str">
        <f t="shared" si="7"/>
        <v>433002****220822</v>
      </c>
      <c r="G31" s="24">
        <v>18692569776</v>
      </c>
      <c r="H31" s="24" t="str">
        <f t="shared" si="8"/>
        <v>186925****6</v>
      </c>
      <c r="I31" s="80" t="s">
        <v>25</v>
      </c>
      <c r="J31" s="99" t="s">
        <v>26</v>
      </c>
      <c r="K31" s="80" t="s">
        <v>114</v>
      </c>
      <c r="L31" s="109" t="s">
        <v>136</v>
      </c>
      <c r="M31" s="44" t="str">
        <f t="shared" si="9"/>
        <v>810143****8186177</v>
      </c>
      <c r="N31" s="24">
        <v>550</v>
      </c>
      <c r="O31" s="24">
        <v>385</v>
      </c>
      <c r="P31" s="24">
        <f t="shared" si="5"/>
        <v>1155</v>
      </c>
      <c r="Q31" s="24">
        <v>165</v>
      </c>
      <c r="R31" s="24">
        <f t="shared" si="6"/>
        <v>495</v>
      </c>
      <c r="S31" s="60"/>
    </row>
    <row r="32" s="62" customFormat="1" ht="28" customHeight="1" spans="1:19">
      <c r="A32" s="80">
        <f t="shared" si="0"/>
        <v>28</v>
      </c>
      <c r="B32" s="24" t="s">
        <v>133</v>
      </c>
      <c r="C32" s="24" t="s">
        <v>137</v>
      </c>
      <c r="D32" s="24">
        <f t="shared" si="1"/>
        <v>68</v>
      </c>
      <c r="E32" s="111" t="s">
        <v>138</v>
      </c>
      <c r="F32" s="103" t="str">
        <f t="shared" si="7"/>
        <v>433002****290833</v>
      </c>
      <c r="G32" s="24">
        <v>13787586260</v>
      </c>
      <c r="H32" s="24" t="str">
        <f t="shared" si="8"/>
        <v>137875****0</v>
      </c>
      <c r="I32" s="80" t="s">
        <v>25</v>
      </c>
      <c r="J32" s="99" t="s">
        <v>26</v>
      </c>
      <c r="K32" s="80" t="s">
        <v>114</v>
      </c>
      <c r="L32" s="109" t="s">
        <v>139</v>
      </c>
      <c r="M32" s="44" t="str">
        <f t="shared" si="9"/>
        <v>810143****2867204</v>
      </c>
      <c r="N32" s="24">
        <v>550</v>
      </c>
      <c r="O32" s="24">
        <v>385</v>
      </c>
      <c r="P32" s="24">
        <f t="shared" si="5"/>
        <v>1155</v>
      </c>
      <c r="Q32" s="24">
        <v>165</v>
      </c>
      <c r="R32" s="24">
        <f t="shared" si="6"/>
        <v>495</v>
      </c>
      <c r="S32" s="60"/>
    </row>
    <row r="33" s="66" customFormat="1" ht="28" customHeight="1" spans="1:19">
      <c r="A33" s="80">
        <f t="shared" si="0"/>
        <v>29</v>
      </c>
      <c r="B33" s="24" t="s">
        <v>116</v>
      </c>
      <c r="C33" s="24" t="s">
        <v>140</v>
      </c>
      <c r="D33" s="24">
        <f t="shared" si="1"/>
        <v>62</v>
      </c>
      <c r="E33" s="110" t="s">
        <v>141</v>
      </c>
      <c r="F33" s="103" t="str">
        <f t="shared" si="7"/>
        <v>431281****077028</v>
      </c>
      <c r="G33" s="24">
        <v>18390305843</v>
      </c>
      <c r="H33" s="24" t="str">
        <f t="shared" si="8"/>
        <v>183903****3</v>
      </c>
      <c r="I33" s="24" t="s">
        <v>25</v>
      </c>
      <c r="J33" s="44" t="s">
        <v>26</v>
      </c>
      <c r="K33" s="24" t="s">
        <v>114</v>
      </c>
      <c r="L33" s="109" t="s">
        <v>142</v>
      </c>
      <c r="M33" s="44" t="str">
        <f t="shared" si="9"/>
        <v>810143****2870839</v>
      </c>
      <c r="N33" s="24">
        <v>550</v>
      </c>
      <c r="O33" s="24">
        <v>385</v>
      </c>
      <c r="P33" s="24">
        <f t="shared" si="5"/>
        <v>1155</v>
      </c>
      <c r="Q33" s="24">
        <v>165</v>
      </c>
      <c r="R33" s="24">
        <f t="shared" si="6"/>
        <v>495</v>
      </c>
      <c r="S33" s="60"/>
    </row>
    <row r="34" s="66" customFormat="1" ht="28" customHeight="1" spans="1:19">
      <c r="A34" s="80">
        <f t="shared" si="0"/>
        <v>30</v>
      </c>
      <c r="B34" s="24" t="s">
        <v>143</v>
      </c>
      <c r="C34" s="24" t="s">
        <v>144</v>
      </c>
      <c r="D34" s="24">
        <f t="shared" si="1"/>
        <v>61</v>
      </c>
      <c r="E34" s="110" t="s">
        <v>145</v>
      </c>
      <c r="F34" s="103" t="str">
        <f t="shared" si="7"/>
        <v>433002****050814</v>
      </c>
      <c r="G34" s="24">
        <v>13874543172</v>
      </c>
      <c r="H34" s="24" t="str">
        <f t="shared" si="8"/>
        <v>138745****2</v>
      </c>
      <c r="I34" s="24" t="s">
        <v>25</v>
      </c>
      <c r="J34" s="44" t="s">
        <v>26</v>
      </c>
      <c r="K34" s="24" t="s">
        <v>114</v>
      </c>
      <c r="L34" s="113" t="s">
        <v>146</v>
      </c>
      <c r="M34" s="44" t="str">
        <f t="shared" si="9"/>
        <v>810143****4786078</v>
      </c>
      <c r="N34" s="24">
        <v>550</v>
      </c>
      <c r="O34" s="24">
        <v>385</v>
      </c>
      <c r="P34" s="24">
        <f t="shared" si="5"/>
        <v>1155</v>
      </c>
      <c r="Q34" s="24">
        <v>165</v>
      </c>
      <c r="R34" s="24">
        <f t="shared" si="6"/>
        <v>495</v>
      </c>
      <c r="S34" s="60"/>
    </row>
    <row r="35" s="62" customFormat="1" ht="28" customHeight="1" spans="1:19">
      <c r="A35" s="80">
        <f t="shared" si="0"/>
        <v>31</v>
      </c>
      <c r="B35" s="24" t="s">
        <v>133</v>
      </c>
      <c r="C35" s="24" t="s">
        <v>147</v>
      </c>
      <c r="D35" s="24">
        <f t="shared" si="1"/>
        <v>60</v>
      </c>
      <c r="E35" s="110" t="s">
        <v>148</v>
      </c>
      <c r="F35" s="103" t="str">
        <f t="shared" si="7"/>
        <v>433002****282822</v>
      </c>
      <c r="G35" s="24">
        <v>15211515418</v>
      </c>
      <c r="H35" s="24" t="str">
        <f t="shared" si="8"/>
        <v>152115****8</v>
      </c>
      <c r="I35" s="24" t="s">
        <v>25</v>
      </c>
      <c r="J35" s="44" t="s">
        <v>42</v>
      </c>
      <c r="K35" s="24" t="s">
        <v>114</v>
      </c>
      <c r="L35" s="112" t="s">
        <v>149</v>
      </c>
      <c r="M35" s="44" t="str">
        <f t="shared" si="9"/>
        <v>810143****3502328</v>
      </c>
      <c r="N35" s="24">
        <v>550</v>
      </c>
      <c r="O35" s="24">
        <v>385</v>
      </c>
      <c r="P35" s="24">
        <f t="shared" si="5"/>
        <v>1155</v>
      </c>
      <c r="Q35" s="24">
        <v>165</v>
      </c>
      <c r="R35" s="24">
        <f t="shared" si="6"/>
        <v>495</v>
      </c>
      <c r="S35" s="24"/>
    </row>
    <row r="36" s="62" customFormat="1" ht="28" customHeight="1" spans="1:19">
      <c r="A36" s="80">
        <f t="shared" si="0"/>
        <v>32</v>
      </c>
      <c r="B36" s="24" t="s">
        <v>150</v>
      </c>
      <c r="C36" s="24" t="s">
        <v>151</v>
      </c>
      <c r="D36" s="24">
        <f t="shared" si="1"/>
        <v>66</v>
      </c>
      <c r="E36" s="110" t="s">
        <v>152</v>
      </c>
      <c r="F36" s="103" t="str">
        <f t="shared" si="7"/>
        <v>433002****171011</v>
      </c>
      <c r="G36" s="24">
        <v>15107454789</v>
      </c>
      <c r="H36" s="24" t="str">
        <f t="shared" si="8"/>
        <v>151074****9</v>
      </c>
      <c r="I36" s="24" t="s">
        <v>25</v>
      </c>
      <c r="J36" s="44" t="s">
        <v>42</v>
      </c>
      <c r="K36" s="24" t="s">
        <v>114</v>
      </c>
      <c r="L36" s="113" t="s">
        <v>153</v>
      </c>
      <c r="M36" s="44" t="str">
        <f t="shared" si="9"/>
        <v>623090****054454799</v>
      </c>
      <c r="N36" s="24">
        <v>550</v>
      </c>
      <c r="O36" s="24">
        <v>385</v>
      </c>
      <c r="P36" s="24">
        <v>385</v>
      </c>
      <c r="Q36" s="24">
        <v>165</v>
      </c>
      <c r="R36" s="24">
        <f t="shared" si="6"/>
        <v>495</v>
      </c>
      <c r="S36" s="80"/>
    </row>
    <row r="37" s="62" customFormat="1" ht="28" customHeight="1" spans="1:19">
      <c r="A37" s="80">
        <f t="shared" si="0"/>
        <v>33</v>
      </c>
      <c r="B37" s="24" t="s">
        <v>154</v>
      </c>
      <c r="C37" s="24" t="s">
        <v>155</v>
      </c>
      <c r="D37" s="24">
        <f t="shared" si="1"/>
        <v>65</v>
      </c>
      <c r="E37" s="111" t="s">
        <v>156</v>
      </c>
      <c r="F37" s="103" t="str">
        <f t="shared" si="7"/>
        <v>433002****10082X</v>
      </c>
      <c r="G37" s="24">
        <v>15211561820</v>
      </c>
      <c r="H37" s="24" t="str">
        <f t="shared" si="8"/>
        <v>152115****0</v>
      </c>
      <c r="I37" s="80" t="s">
        <v>25</v>
      </c>
      <c r="J37" s="99" t="s">
        <v>26</v>
      </c>
      <c r="K37" s="80" t="s">
        <v>157</v>
      </c>
      <c r="L37" s="109" t="s">
        <v>158</v>
      </c>
      <c r="M37" s="44" t="str">
        <f t="shared" si="9"/>
        <v>623090****010651307</v>
      </c>
      <c r="N37" s="24">
        <v>800</v>
      </c>
      <c r="O37" s="24">
        <v>560</v>
      </c>
      <c r="P37" s="24">
        <f t="shared" ref="P37:P49" si="10">O37*3</f>
        <v>1680</v>
      </c>
      <c r="Q37" s="24">
        <v>240</v>
      </c>
      <c r="R37" s="24">
        <v>720</v>
      </c>
      <c r="S37" s="60"/>
    </row>
    <row r="38" s="62" customFormat="1" ht="28" customHeight="1" spans="1:19">
      <c r="A38" s="80">
        <f t="shared" si="0"/>
        <v>34</v>
      </c>
      <c r="B38" s="24" t="s">
        <v>159</v>
      </c>
      <c r="C38" s="24" t="s">
        <v>160</v>
      </c>
      <c r="D38" s="24">
        <f t="shared" si="1"/>
        <v>72</v>
      </c>
      <c r="E38" s="103" t="s">
        <v>161</v>
      </c>
      <c r="F38" s="103" t="str">
        <f t="shared" si="7"/>
        <v>433002****110812</v>
      </c>
      <c r="G38" s="24">
        <v>15096228923</v>
      </c>
      <c r="H38" s="24" t="str">
        <f t="shared" si="8"/>
        <v>150962****3</v>
      </c>
      <c r="I38" s="80" t="s">
        <v>25</v>
      </c>
      <c r="J38" s="99" t="s">
        <v>26</v>
      </c>
      <c r="K38" s="80" t="s">
        <v>157</v>
      </c>
      <c r="L38" s="109" t="s">
        <v>162</v>
      </c>
      <c r="M38" s="44" t="str">
        <f t="shared" si="9"/>
        <v>810143****4965433</v>
      </c>
      <c r="N38" s="24">
        <f t="shared" ref="N38:N42" si="11">(P38+R38)/3</f>
        <v>800</v>
      </c>
      <c r="O38" s="24">
        <v>560</v>
      </c>
      <c r="P38" s="24">
        <f t="shared" si="10"/>
        <v>1680</v>
      </c>
      <c r="Q38" s="24">
        <v>240</v>
      </c>
      <c r="R38" s="24">
        <f t="shared" ref="R38:R49" si="12">Q38*3</f>
        <v>720</v>
      </c>
      <c r="S38" s="60"/>
    </row>
    <row r="39" s="62" customFormat="1" ht="28" customHeight="1" spans="1:19">
      <c r="A39" s="80">
        <f t="shared" si="0"/>
        <v>35</v>
      </c>
      <c r="B39" s="24" t="s">
        <v>163</v>
      </c>
      <c r="C39" s="24" t="s">
        <v>164</v>
      </c>
      <c r="D39" s="24">
        <f t="shared" si="1"/>
        <v>70</v>
      </c>
      <c r="E39" s="103" t="s">
        <v>165</v>
      </c>
      <c r="F39" s="103" t="str">
        <f t="shared" si="7"/>
        <v>433002****020813</v>
      </c>
      <c r="G39" s="24">
        <v>17057215046</v>
      </c>
      <c r="H39" s="24" t="str">
        <f t="shared" si="8"/>
        <v>170572****6</v>
      </c>
      <c r="I39" s="80" t="s">
        <v>25</v>
      </c>
      <c r="J39" s="99" t="s">
        <v>26</v>
      </c>
      <c r="K39" s="80" t="s">
        <v>157</v>
      </c>
      <c r="L39" s="109" t="s">
        <v>166</v>
      </c>
      <c r="M39" s="44" t="str">
        <f t="shared" si="9"/>
        <v>810143****1023044</v>
      </c>
      <c r="N39" s="24">
        <f t="shared" si="11"/>
        <v>800</v>
      </c>
      <c r="O39" s="24">
        <v>560</v>
      </c>
      <c r="P39" s="24">
        <f t="shared" si="10"/>
        <v>1680</v>
      </c>
      <c r="Q39" s="24">
        <v>240</v>
      </c>
      <c r="R39" s="24">
        <f t="shared" si="12"/>
        <v>720</v>
      </c>
      <c r="S39" s="60"/>
    </row>
    <row r="40" s="62" customFormat="1" ht="28" customHeight="1" spans="1:19">
      <c r="A40" s="80">
        <f t="shared" si="0"/>
        <v>36</v>
      </c>
      <c r="B40" s="24" t="s">
        <v>167</v>
      </c>
      <c r="C40" s="24" t="s">
        <v>168</v>
      </c>
      <c r="D40" s="24">
        <f t="shared" si="1"/>
        <v>68</v>
      </c>
      <c r="E40" s="103" t="s">
        <v>169</v>
      </c>
      <c r="F40" s="103" t="str">
        <f t="shared" si="7"/>
        <v>433002****13082X</v>
      </c>
      <c r="G40" s="24">
        <v>18174551397</v>
      </c>
      <c r="H40" s="24" t="str">
        <f t="shared" si="8"/>
        <v>181745****7</v>
      </c>
      <c r="I40" s="80" t="s">
        <v>25</v>
      </c>
      <c r="J40" s="99" t="s">
        <v>26</v>
      </c>
      <c r="K40" s="80" t="s">
        <v>157</v>
      </c>
      <c r="L40" s="109" t="s">
        <v>170</v>
      </c>
      <c r="M40" s="44" t="str">
        <f t="shared" si="9"/>
        <v>810143****1022960</v>
      </c>
      <c r="N40" s="24">
        <f t="shared" si="11"/>
        <v>800</v>
      </c>
      <c r="O40" s="24">
        <v>560</v>
      </c>
      <c r="P40" s="24">
        <f t="shared" si="10"/>
        <v>1680</v>
      </c>
      <c r="Q40" s="24">
        <v>240</v>
      </c>
      <c r="R40" s="24">
        <f t="shared" si="12"/>
        <v>720</v>
      </c>
      <c r="S40" s="60"/>
    </row>
    <row r="41" s="62" customFormat="1" ht="28" customHeight="1" spans="1:19">
      <c r="A41" s="80">
        <f t="shared" si="0"/>
        <v>37</v>
      </c>
      <c r="B41" s="24" t="s">
        <v>171</v>
      </c>
      <c r="C41" s="24" t="s">
        <v>172</v>
      </c>
      <c r="D41" s="24">
        <f t="shared" si="1"/>
        <v>65</v>
      </c>
      <c r="E41" s="111" t="s">
        <v>173</v>
      </c>
      <c r="F41" s="103" t="str">
        <f t="shared" si="7"/>
        <v>431281****097029</v>
      </c>
      <c r="G41" s="24">
        <v>18774741231</v>
      </c>
      <c r="H41" s="24" t="str">
        <f t="shared" si="8"/>
        <v>187747****1</v>
      </c>
      <c r="I41" s="80" t="s">
        <v>25</v>
      </c>
      <c r="J41" s="99" t="s">
        <v>26</v>
      </c>
      <c r="K41" s="80" t="s">
        <v>174</v>
      </c>
      <c r="L41" s="109" t="s">
        <v>175</v>
      </c>
      <c r="M41" s="44" t="str">
        <f t="shared" si="9"/>
        <v>810143****4602106</v>
      </c>
      <c r="N41" s="24">
        <f t="shared" si="11"/>
        <v>800</v>
      </c>
      <c r="O41" s="24">
        <v>560</v>
      </c>
      <c r="P41" s="24">
        <f t="shared" si="10"/>
        <v>1680</v>
      </c>
      <c r="Q41" s="24">
        <v>240</v>
      </c>
      <c r="R41" s="24">
        <f t="shared" si="12"/>
        <v>720</v>
      </c>
      <c r="S41" s="60"/>
    </row>
    <row r="42" s="62" customFormat="1" ht="28" customHeight="1" spans="1:19">
      <c r="A42" s="80">
        <f t="shared" si="0"/>
        <v>38</v>
      </c>
      <c r="B42" s="24" t="s">
        <v>171</v>
      </c>
      <c r="C42" s="24" t="s">
        <v>176</v>
      </c>
      <c r="D42" s="24">
        <f t="shared" si="1"/>
        <v>67</v>
      </c>
      <c r="E42" s="111" t="s">
        <v>177</v>
      </c>
      <c r="F42" s="103" t="str">
        <f t="shared" si="7"/>
        <v>433002****131046</v>
      </c>
      <c r="G42" s="24">
        <v>19359791096</v>
      </c>
      <c r="H42" s="24" t="str">
        <f t="shared" si="8"/>
        <v>193597****6</v>
      </c>
      <c r="I42" s="80" t="s">
        <v>25</v>
      </c>
      <c r="J42" s="99" t="s">
        <v>26</v>
      </c>
      <c r="K42" s="80" t="s">
        <v>174</v>
      </c>
      <c r="L42" s="109" t="s">
        <v>178</v>
      </c>
      <c r="M42" s="44" t="str">
        <f t="shared" si="9"/>
        <v>623090****054494696</v>
      </c>
      <c r="N42" s="24">
        <f t="shared" si="11"/>
        <v>800</v>
      </c>
      <c r="O42" s="24">
        <v>560</v>
      </c>
      <c r="P42" s="24">
        <f t="shared" si="10"/>
        <v>1680</v>
      </c>
      <c r="Q42" s="24">
        <v>240</v>
      </c>
      <c r="R42" s="24">
        <f t="shared" si="12"/>
        <v>720</v>
      </c>
      <c r="S42" s="60"/>
    </row>
    <row r="43" s="62" customFormat="1" ht="34" customHeight="1" spans="1:19">
      <c r="A43" s="80">
        <f t="shared" si="0"/>
        <v>39</v>
      </c>
      <c r="B43" s="24" t="s">
        <v>179</v>
      </c>
      <c r="C43" s="24" t="s">
        <v>180</v>
      </c>
      <c r="D43" s="24">
        <f t="shared" si="1"/>
        <v>70</v>
      </c>
      <c r="E43" s="110" t="s">
        <v>181</v>
      </c>
      <c r="F43" s="110" t="s">
        <v>182</v>
      </c>
      <c r="G43" s="24">
        <v>15226455796</v>
      </c>
      <c r="H43" s="24" t="s">
        <v>183</v>
      </c>
      <c r="I43" s="80" t="s">
        <v>25</v>
      </c>
      <c r="J43" s="99" t="s">
        <v>26</v>
      </c>
      <c r="K43" s="24" t="s">
        <v>184</v>
      </c>
      <c r="L43" s="113" t="s">
        <v>185</v>
      </c>
      <c r="M43" s="113" t="s">
        <v>186</v>
      </c>
      <c r="N43" s="24">
        <v>550</v>
      </c>
      <c r="O43" s="24">
        <v>385</v>
      </c>
      <c r="P43" s="24">
        <f t="shared" si="10"/>
        <v>1155</v>
      </c>
      <c r="Q43" s="24">
        <v>165</v>
      </c>
      <c r="R43" s="24">
        <f t="shared" si="12"/>
        <v>495</v>
      </c>
      <c r="S43" s="61"/>
    </row>
    <row r="44" s="62" customFormat="1" ht="32" customHeight="1" spans="1:19">
      <c r="A44" s="80">
        <f t="shared" si="0"/>
        <v>40</v>
      </c>
      <c r="B44" s="24" t="s">
        <v>187</v>
      </c>
      <c r="C44" s="24" t="s">
        <v>188</v>
      </c>
      <c r="D44" s="24">
        <f t="shared" si="1"/>
        <v>61</v>
      </c>
      <c r="E44" s="110" t="s">
        <v>189</v>
      </c>
      <c r="F44" s="110" t="s">
        <v>190</v>
      </c>
      <c r="G44" s="24">
        <v>14786599630</v>
      </c>
      <c r="H44" s="24" t="s">
        <v>191</v>
      </c>
      <c r="I44" s="80" t="s">
        <v>25</v>
      </c>
      <c r="J44" s="99" t="s">
        <v>26</v>
      </c>
      <c r="K44" s="24" t="s">
        <v>184</v>
      </c>
      <c r="L44" s="113" t="s">
        <v>192</v>
      </c>
      <c r="M44" s="113" t="s">
        <v>193</v>
      </c>
      <c r="N44" s="24">
        <v>550</v>
      </c>
      <c r="O44" s="24">
        <v>385</v>
      </c>
      <c r="P44" s="24">
        <f t="shared" si="10"/>
        <v>1155</v>
      </c>
      <c r="Q44" s="24">
        <v>165</v>
      </c>
      <c r="R44" s="24">
        <f t="shared" si="12"/>
        <v>495</v>
      </c>
      <c r="S44" s="61"/>
    </row>
    <row r="45" s="62" customFormat="1" ht="34" customHeight="1" spans="1:19">
      <c r="A45" s="80">
        <f t="shared" si="0"/>
        <v>41</v>
      </c>
      <c r="B45" s="24" t="s">
        <v>179</v>
      </c>
      <c r="C45" s="24" t="s">
        <v>194</v>
      </c>
      <c r="D45" s="24">
        <f t="shared" si="1"/>
        <v>77</v>
      </c>
      <c r="E45" s="110" t="s">
        <v>195</v>
      </c>
      <c r="F45" s="110" t="s">
        <v>196</v>
      </c>
      <c r="G45" s="24">
        <v>15674568399</v>
      </c>
      <c r="H45" s="24" t="s">
        <v>197</v>
      </c>
      <c r="I45" s="80" t="s">
        <v>25</v>
      </c>
      <c r="J45" s="99" t="s">
        <v>26</v>
      </c>
      <c r="K45" s="24" t="s">
        <v>184</v>
      </c>
      <c r="L45" s="113" t="s">
        <v>198</v>
      </c>
      <c r="M45" s="113" t="s">
        <v>199</v>
      </c>
      <c r="N45" s="24">
        <v>550</v>
      </c>
      <c r="O45" s="24">
        <v>385</v>
      </c>
      <c r="P45" s="24">
        <f t="shared" si="10"/>
        <v>1155</v>
      </c>
      <c r="Q45" s="24">
        <v>165</v>
      </c>
      <c r="R45" s="24">
        <f t="shared" si="12"/>
        <v>495</v>
      </c>
      <c r="S45" s="61"/>
    </row>
    <row r="46" s="62" customFormat="1" ht="28" customHeight="1" spans="1:19">
      <c r="A46" s="80">
        <f t="shared" si="0"/>
        <v>42</v>
      </c>
      <c r="B46" s="24" t="s">
        <v>200</v>
      </c>
      <c r="C46" s="24" t="s">
        <v>201</v>
      </c>
      <c r="D46" s="24">
        <f t="shared" si="1"/>
        <v>70</v>
      </c>
      <c r="E46" s="110" t="s">
        <v>202</v>
      </c>
      <c r="F46" s="103" t="str">
        <f t="shared" ref="F46:F48" si="13">REPLACE(E46,7,6,"****")</f>
        <v>433002****300813</v>
      </c>
      <c r="G46" s="24">
        <v>14760717511</v>
      </c>
      <c r="H46" s="24" t="str">
        <f t="shared" ref="H46:H48" si="14">REPLACE(G46,7,4,"****")</f>
        <v>147607****1</v>
      </c>
      <c r="I46" s="80" t="s">
        <v>25</v>
      </c>
      <c r="J46" s="99" t="s">
        <v>26</v>
      </c>
      <c r="K46" s="24" t="s">
        <v>184</v>
      </c>
      <c r="L46" s="113" t="s">
        <v>203</v>
      </c>
      <c r="M46" s="54" t="str">
        <f>REPLACE(L46,7,4,"****")</f>
        <v>810143****1279111</v>
      </c>
      <c r="N46" s="24">
        <v>550</v>
      </c>
      <c r="O46" s="24">
        <v>385</v>
      </c>
      <c r="P46" s="24">
        <f t="shared" si="10"/>
        <v>1155</v>
      </c>
      <c r="Q46" s="24">
        <v>165</v>
      </c>
      <c r="R46" s="24">
        <f t="shared" si="12"/>
        <v>495</v>
      </c>
      <c r="S46" s="80" t="s">
        <v>204</v>
      </c>
    </row>
    <row r="47" s="62" customFormat="1" ht="28" customHeight="1" spans="1:19">
      <c r="A47" s="80">
        <f t="shared" si="0"/>
        <v>43</v>
      </c>
      <c r="B47" s="24" t="s">
        <v>205</v>
      </c>
      <c r="C47" s="24" t="s">
        <v>206</v>
      </c>
      <c r="D47" s="24">
        <f t="shared" si="1"/>
        <v>69</v>
      </c>
      <c r="E47" s="110" t="s">
        <v>207</v>
      </c>
      <c r="F47" s="103" t="str">
        <f t="shared" si="13"/>
        <v>433002****230822</v>
      </c>
      <c r="G47" s="24">
        <v>13317458893</v>
      </c>
      <c r="H47" s="24" t="str">
        <f t="shared" si="14"/>
        <v>133174****3</v>
      </c>
      <c r="I47" s="80" t="s">
        <v>25</v>
      </c>
      <c r="J47" s="99" t="s">
        <v>26</v>
      </c>
      <c r="K47" s="24" t="s">
        <v>184</v>
      </c>
      <c r="L47" s="113" t="s">
        <v>208</v>
      </c>
      <c r="M47" s="54" t="str">
        <f>REPLACE(L47,7,4,"****")</f>
        <v>810143****4807817</v>
      </c>
      <c r="N47" s="24">
        <v>550</v>
      </c>
      <c r="O47" s="24">
        <v>385</v>
      </c>
      <c r="P47" s="24">
        <f t="shared" si="10"/>
        <v>1155</v>
      </c>
      <c r="Q47" s="24">
        <v>165</v>
      </c>
      <c r="R47" s="24">
        <f t="shared" si="12"/>
        <v>495</v>
      </c>
      <c r="S47" s="80" t="s">
        <v>204</v>
      </c>
    </row>
    <row r="48" s="62" customFormat="1" ht="28" customHeight="1" spans="1:19">
      <c r="A48" s="80">
        <f t="shared" si="0"/>
        <v>44</v>
      </c>
      <c r="B48" s="24" t="s">
        <v>205</v>
      </c>
      <c r="C48" s="24" t="s">
        <v>209</v>
      </c>
      <c r="D48" s="24">
        <f t="shared" si="1"/>
        <v>60</v>
      </c>
      <c r="E48" s="110" t="s">
        <v>210</v>
      </c>
      <c r="F48" s="103" t="str">
        <f t="shared" si="13"/>
        <v>433002****100813</v>
      </c>
      <c r="G48" s="24">
        <v>17769282010</v>
      </c>
      <c r="H48" s="24" t="str">
        <f t="shared" si="14"/>
        <v>177692****0</v>
      </c>
      <c r="I48" s="80" t="s">
        <v>25</v>
      </c>
      <c r="J48" s="99" t="s">
        <v>26</v>
      </c>
      <c r="K48" s="24" t="s">
        <v>184</v>
      </c>
      <c r="L48" s="113" t="s">
        <v>211</v>
      </c>
      <c r="M48" s="54" t="str">
        <f>REPLACE(L48,7,4,"****")</f>
        <v>810143****1279462</v>
      </c>
      <c r="N48" s="24">
        <v>550</v>
      </c>
      <c r="O48" s="24">
        <v>385</v>
      </c>
      <c r="P48" s="24">
        <f t="shared" si="10"/>
        <v>1155</v>
      </c>
      <c r="Q48" s="24">
        <v>165</v>
      </c>
      <c r="R48" s="24">
        <f t="shared" si="12"/>
        <v>495</v>
      </c>
      <c r="S48" s="80" t="s">
        <v>204</v>
      </c>
    </row>
    <row r="49" s="62" customFormat="1" ht="28" customHeight="1" spans="1:19">
      <c r="A49" s="80">
        <f t="shared" si="0"/>
        <v>45</v>
      </c>
      <c r="B49" s="24" t="s">
        <v>212</v>
      </c>
      <c r="C49" s="24" t="s">
        <v>213</v>
      </c>
      <c r="D49" s="24">
        <f t="shared" si="1"/>
        <v>66</v>
      </c>
      <c r="E49" s="110" t="s">
        <v>214</v>
      </c>
      <c r="F49" s="110" t="s">
        <v>215</v>
      </c>
      <c r="G49" s="24">
        <v>19918596305</v>
      </c>
      <c r="H49" s="24" t="s">
        <v>216</v>
      </c>
      <c r="I49" s="24" t="s">
        <v>217</v>
      </c>
      <c r="J49" s="25" t="s">
        <v>26</v>
      </c>
      <c r="K49" s="24" t="s">
        <v>218</v>
      </c>
      <c r="L49" s="113" t="s">
        <v>219</v>
      </c>
      <c r="M49" s="55" t="str">
        <f>REPLACE(L49,7,4,"****")</f>
        <v>810143****4940951</v>
      </c>
      <c r="N49" s="24">
        <v>800</v>
      </c>
      <c r="O49" s="99">
        <v>560</v>
      </c>
      <c r="P49" s="99">
        <v>560</v>
      </c>
      <c r="Q49" s="24">
        <v>240</v>
      </c>
      <c r="R49" s="24">
        <f t="shared" si="12"/>
        <v>720</v>
      </c>
      <c r="S49" s="80"/>
    </row>
    <row r="50" s="62" customFormat="1" ht="28" customHeight="1" spans="1:19">
      <c r="A50" s="80"/>
      <c r="B50" s="24"/>
      <c r="C50" s="24" t="s">
        <v>220</v>
      </c>
      <c r="D50" s="24"/>
      <c r="E50" s="103"/>
      <c r="F50" s="103"/>
      <c r="G50" s="24"/>
      <c r="H50" s="24"/>
      <c r="I50" s="80"/>
      <c r="J50" s="99"/>
      <c r="K50" s="80"/>
      <c r="L50" s="44"/>
      <c r="M50" s="44"/>
      <c r="N50" s="24">
        <f>SUM(N5:N49)</f>
        <v>27200</v>
      </c>
      <c r="O50" s="99">
        <f>SUM(O5:O49)</f>
        <v>19040</v>
      </c>
      <c r="P50" s="99">
        <f>SUM(P5:P49)</f>
        <v>55230</v>
      </c>
      <c r="Q50" s="99">
        <f>SUM(Q5:Q48)</f>
        <v>7920</v>
      </c>
      <c r="R50" s="99">
        <f>SUM(R5:R48)</f>
        <v>23400</v>
      </c>
      <c r="S50" s="80"/>
    </row>
    <row r="57" spans="12:13">
      <c r="L57" s="105"/>
      <c r="M57" s="105"/>
    </row>
    <row r="58" spans="12:13">
      <c r="L58" s="105"/>
      <c r="M58" s="105"/>
    </row>
    <row r="59" spans="12:13">
      <c r="L59" s="105"/>
      <c r="M59" s="105"/>
    </row>
    <row r="60" spans="12:13">
      <c r="L60" s="106"/>
      <c r="M60" s="107"/>
    </row>
  </sheetData>
  <mergeCells count="24">
    <mergeCell ref="A1:S1"/>
    <mergeCell ref="A2:D2"/>
    <mergeCell ref="F2:J2"/>
    <mergeCell ref="K2:N2"/>
    <mergeCell ref="O2:S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pageMargins left="1.18055555555556" right="1.18055555555556" top="0.865972222222222" bottom="0.590277777777778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O2" sqref="O$1:P$1048576"/>
    </sheetView>
  </sheetViews>
  <sheetFormatPr defaultColWidth="9" defaultRowHeight="15.6"/>
  <cols>
    <col min="1" max="1" width="3.5" style="62" customWidth="1"/>
    <col min="2" max="2" width="9.62962962962963" style="62" customWidth="1"/>
    <col min="3" max="3" width="11" style="62" customWidth="1"/>
    <col min="4" max="4" width="6.62962962962963" style="62" customWidth="1"/>
    <col min="5" max="5" width="21.75" style="63" customWidth="1"/>
    <col min="6" max="6" width="13.1296296296296" style="63" customWidth="1"/>
    <col min="7" max="7" width="10.3796296296296" style="62" customWidth="1"/>
    <col min="8" max="8" width="10.3796296296296" style="64" customWidth="1"/>
    <col min="9" max="9" width="9.75" style="62" customWidth="1"/>
    <col min="10" max="10" width="14.1296296296296" style="65" customWidth="1"/>
    <col min="11" max="11" width="7.37962962962963" style="66" customWidth="1"/>
    <col min="12" max="12" width="7.75" style="62" customWidth="1"/>
    <col min="13" max="13" width="11.3796296296296" style="62" customWidth="1"/>
    <col min="14" max="14" width="13.1296296296296" style="62" customWidth="1"/>
    <col min="15" max="15" width="8.87962962962963" style="62" hidden="1" customWidth="1"/>
    <col min="16" max="16" width="11.3796296296296" style="62" hidden="1" customWidth="1"/>
    <col min="17" max="17" width="11.8796296296296" style="63" customWidth="1"/>
    <col min="18" max="18" width="9" style="62" hidden="1" customWidth="1"/>
    <col min="19" max="16384" width="9" style="62"/>
  </cols>
  <sheetData>
    <row r="1" s="62" customFormat="1" ht="29" customHeight="1" spans="1:17">
      <c r="A1" s="67" t="s">
        <v>233</v>
      </c>
      <c r="B1" s="67"/>
      <c r="C1" s="67"/>
      <c r="D1" s="67"/>
      <c r="E1" s="68"/>
      <c r="F1" s="68"/>
      <c r="G1" s="67"/>
      <c r="H1" s="69"/>
      <c r="I1" s="67"/>
      <c r="J1" s="67"/>
      <c r="K1" s="84"/>
      <c r="L1" s="67"/>
      <c r="M1" s="67"/>
      <c r="N1" s="67"/>
      <c r="O1" s="67"/>
      <c r="P1" s="67"/>
      <c r="Q1" s="68"/>
    </row>
    <row r="2" s="62" customFormat="1" ht="29" customHeight="1" spans="1:17">
      <c r="A2" s="70" t="s">
        <v>234</v>
      </c>
      <c r="B2" s="70"/>
      <c r="C2" s="70"/>
      <c r="D2" s="71"/>
      <c r="E2" s="72"/>
      <c r="F2" s="72"/>
      <c r="G2" s="71"/>
      <c r="H2" s="73"/>
      <c r="I2" s="71"/>
      <c r="J2" s="65" t="s">
        <v>4</v>
      </c>
      <c r="K2" s="85"/>
      <c r="L2" s="71"/>
      <c r="M2" s="71"/>
      <c r="N2" s="71"/>
      <c r="O2" s="71"/>
      <c r="P2" s="71"/>
      <c r="Q2" s="93"/>
    </row>
    <row r="3" s="62" customFormat="1" spans="1:17">
      <c r="A3" s="74" t="s">
        <v>5</v>
      </c>
      <c r="B3" s="74" t="s">
        <v>6</v>
      </c>
      <c r="C3" s="74" t="s">
        <v>7</v>
      </c>
      <c r="D3" s="74" t="s">
        <v>8</v>
      </c>
      <c r="E3" s="75" t="s">
        <v>9</v>
      </c>
      <c r="F3" s="76" t="s">
        <v>10</v>
      </c>
      <c r="G3" s="77" t="s">
        <v>11</v>
      </c>
      <c r="H3" s="78" t="s">
        <v>12</v>
      </c>
      <c r="I3" s="77" t="s">
        <v>13</v>
      </c>
      <c r="J3" s="86" t="s">
        <v>14</v>
      </c>
      <c r="K3" s="87"/>
      <c r="L3" s="88" t="s">
        <v>228</v>
      </c>
      <c r="M3" s="74" t="s">
        <v>16</v>
      </c>
      <c r="N3" s="74" t="s">
        <v>266</v>
      </c>
      <c r="O3" s="74" t="s">
        <v>236</v>
      </c>
      <c r="P3" s="74" t="s">
        <v>237</v>
      </c>
      <c r="Q3" s="77" t="s">
        <v>20</v>
      </c>
    </row>
    <row r="4" s="62" customFormat="1" ht="63" customHeight="1" spans="1:17">
      <c r="A4" s="74"/>
      <c r="B4" s="74"/>
      <c r="C4" s="74"/>
      <c r="D4" s="74"/>
      <c r="E4" s="75"/>
      <c r="F4" s="75"/>
      <c r="G4" s="77"/>
      <c r="H4" s="79"/>
      <c r="I4" s="77"/>
      <c r="J4" s="89"/>
      <c r="K4" s="90"/>
      <c r="L4" s="88"/>
      <c r="M4" s="74"/>
      <c r="N4" s="74"/>
      <c r="O4" s="74"/>
      <c r="P4" s="74"/>
      <c r="Q4" s="77"/>
    </row>
    <row r="5" s="62" customFormat="1" ht="28" customHeight="1" spans="1:18">
      <c r="A5" s="80">
        <v>1</v>
      </c>
      <c r="B5" s="24" t="s">
        <v>179</v>
      </c>
      <c r="C5" s="24" t="s">
        <v>180</v>
      </c>
      <c r="D5" s="24">
        <f>2025-MID(E5,7,4)</f>
        <v>70</v>
      </c>
      <c r="E5" s="110" t="s">
        <v>181</v>
      </c>
      <c r="F5" s="24">
        <v>15226455796</v>
      </c>
      <c r="G5" s="24" t="s">
        <v>25</v>
      </c>
      <c r="H5" s="25" t="s">
        <v>26</v>
      </c>
      <c r="I5" s="24" t="s">
        <v>184</v>
      </c>
      <c r="J5" s="113" t="s">
        <v>185</v>
      </c>
      <c r="K5" s="55"/>
      <c r="L5" s="24">
        <v>550</v>
      </c>
      <c r="M5" s="24">
        <v>385</v>
      </c>
      <c r="N5" s="24">
        <f>M5*3</f>
        <v>1155</v>
      </c>
      <c r="O5" s="24">
        <v>165</v>
      </c>
      <c r="P5" s="24">
        <f>O5*3</f>
        <v>495</v>
      </c>
      <c r="Q5" s="61"/>
      <c r="R5" s="62" t="s">
        <v>273</v>
      </c>
    </row>
    <row r="6" s="62" customFormat="1" ht="28" customHeight="1" spans="1:18">
      <c r="A6" s="80">
        <v>2</v>
      </c>
      <c r="B6" s="24" t="s">
        <v>187</v>
      </c>
      <c r="C6" s="24" t="s">
        <v>188</v>
      </c>
      <c r="D6" s="24">
        <f>2025-MID(E6,7,4)</f>
        <v>61</v>
      </c>
      <c r="E6" s="110" t="s">
        <v>189</v>
      </c>
      <c r="F6" s="24">
        <v>14786599630</v>
      </c>
      <c r="G6" s="24" t="s">
        <v>25</v>
      </c>
      <c r="H6" s="25" t="s">
        <v>26</v>
      </c>
      <c r="I6" s="24" t="s">
        <v>184</v>
      </c>
      <c r="J6" s="113" t="s">
        <v>192</v>
      </c>
      <c r="K6" s="55"/>
      <c r="L6" s="24">
        <v>550</v>
      </c>
      <c r="M6" s="24">
        <v>385</v>
      </c>
      <c r="N6" s="24">
        <f>M6*3</f>
        <v>1155</v>
      </c>
      <c r="O6" s="24">
        <v>165</v>
      </c>
      <c r="P6" s="24">
        <f>O6*3</f>
        <v>495</v>
      </c>
      <c r="Q6" s="61"/>
      <c r="R6" s="62" t="s">
        <v>273</v>
      </c>
    </row>
    <row r="7" s="62" customFormat="1" ht="28" customHeight="1" spans="1:18">
      <c r="A7" s="80">
        <v>3</v>
      </c>
      <c r="B7" s="24" t="s">
        <v>179</v>
      </c>
      <c r="C7" s="24" t="s">
        <v>194</v>
      </c>
      <c r="D7" s="24">
        <f>2025-MID(E7,7,4)</f>
        <v>77</v>
      </c>
      <c r="E7" s="110" t="s">
        <v>195</v>
      </c>
      <c r="F7" s="24">
        <v>15674568399</v>
      </c>
      <c r="G7" s="24" t="s">
        <v>25</v>
      </c>
      <c r="H7" s="25" t="s">
        <v>26</v>
      </c>
      <c r="I7" s="24" t="s">
        <v>184</v>
      </c>
      <c r="J7" s="113" t="s">
        <v>198</v>
      </c>
      <c r="K7" s="55"/>
      <c r="L7" s="24">
        <v>550</v>
      </c>
      <c r="M7" s="24">
        <v>385</v>
      </c>
      <c r="N7" s="24">
        <f>M7*3</f>
        <v>1155</v>
      </c>
      <c r="O7" s="24">
        <v>165</v>
      </c>
      <c r="P7" s="24">
        <f>O7*3</f>
        <v>495</v>
      </c>
      <c r="Q7" s="61"/>
      <c r="R7" s="62" t="s">
        <v>273</v>
      </c>
    </row>
    <row r="8" s="62" customFormat="1" ht="28" customHeight="1" spans="1:17">
      <c r="A8" s="80"/>
      <c r="B8" s="24" t="s">
        <v>220</v>
      </c>
      <c r="C8" s="24"/>
      <c r="D8" s="24"/>
      <c r="E8" s="24"/>
      <c r="F8" s="24"/>
      <c r="G8" s="24"/>
      <c r="H8" s="25"/>
      <c r="I8" s="24"/>
      <c r="J8" s="54"/>
      <c r="K8" s="55"/>
      <c r="L8" s="24">
        <f>SUM(L5:L7)</f>
        <v>1650</v>
      </c>
      <c r="M8" s="24">
        <f>SUM(M5:M7)</f>
        <v>1155</v>
      </c>
      <c r="N8" s="24">
        <f>SUM(N5:N7)</f>
        <v>3465</v>
      </c>
      <c r="O8" s="24">
        <f>SUM(O5:O7)</f>
        <v>495</v>
      </c>
      <c r="P8" s="24">
        <f>SUM(P5:P7)</f>
        <v>1485</v>
      </c>
      <c r="Q8" s="60"/>
    </row>
    <row r="9" s="62" customFormat="1" ht="30" customHeight="1" spans="1:17">
      <c r="A9" s="81"/>
      <c r="B9" s="81"/>
      <c r="C9" s="81" t="s">
        <v>244</v>
      </c>
      <c r="D9" s="81"/>
      <c r="E9" s="82"/>
      <c r="F9" s="82"/>
      <c r="G9" s="81" t="s">
        <v>245</v>
      </c>
      <c r="H9" s="83"/>
      <c r="I9" s="81"/>
      <c r="J9" s="91" t="s">
        <v>246</v>
      </c>
      <c r="K9" s="92"/>
      <c r="L9" s="81"/>
      <c r="M9" s="81"/>
      <c r="N9" s="81"/>
      <c r="Q9" s="63"/>
    </row>
  </sheetData>
  <autoFilter xmlns:etc="http://www.wps.cn/officeDocument/2017/etCustomData" ref="A1:Q9" etc:filterBottomFollowUsedRange="0">
    <extLst/>
  </autoFilter>
  <mergeCells count="27">
    <mergeCell ref="A1:Q1"/>
    <mergeCell ref="A2:C2"/>
    <mergeCell ref="J5:K5"/>
    <mergeCell ref="J6:K6"/>
    <mergeCell ref="J7:K7"/>
    <mergeCell ref="J8:K8"/>
    <mergeCell ref="A9:B9"/>
    <mergeCell ref="C9:D9"/>
    <mergeCell ref="E9:F9"/>
    <mergeCell ref="G9:H9"/>
    <mergeCell ref="J9:M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J3:K4"/>
  </mergeCells>
  <pageMargins left="1.92847222222222" right="0.751388888888889" top="0.472222222222222" bottom="0.590277777777778" header="0.314583333333333" footer="0.5"/>
  <pageSetup paperSize="9" scale="6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topLeftCell="A33" workbookViewId="0">
      <selection activeCell="N41" sqref="N41"/>
    </sheetView>
  </sheetViews>
  <sheetFormatPr defaultColWidth="9" defaultRowHeight="15.6"/>
  <cols>
    <col min="1" max="1" width="3.5" style="1" customWidth="1"/>
    <col min="2" max="2" width="9.62962962962963" style="1" customWidth="1"/>
    <col min="3" max="3" width="11" style="1" customWidth="1"/>
    <col min="4" max="4" width="6.62962962962963" style="1" customWidth="1"/>
    <col min="5" max="5" width="21.75" style="2" customWidth="1"/>
    <col min="6" max="6" width="13.1296296296296" style="2" customWidth="1"/>
    <col min="7" max="7" width="10.3796296296296" style="1" customWidth="1"/>
    <col min="8" max="8" width="10.3796296296296" style="3" customWidth="1"/>
    <col min="9" max="9" width="9.75" style="1" customWidth="1"/>
    <col min="10" max="10" width="14.1296296296296" style="4" customWidth="1"/>
    <col min="11" max="11" width="7.37962962962963" style="5" customWidth="1"/>
    <col min="12" max="12" width="7.75" style="1" hidden="1" customWidth="1"/>
    <col min="13" max="13" width="11.3796296296296" style="1" hidden="1" customWidth="1"/>
    <col min="14" max="14" width="13.1296296296296" style="1" customWidth="1"/>
    <col min="15" max="15" width="8.87962962962963" style="1" hidden="1" customWidth="1"/>
    <col min="16" max="16" width="11.3796296296296" style="1" hidden="1" customWidth="1"/>
    <col min="17" max="17" width="11.8796296296296" style="2" customWidth="1"/>
    <col min="18" max="16384" width="9" style="1"/>
  </cols>
  <sheetData>
    <row r="1" s="1" customFormat="1" ht="29" customHeight="1" spans="1:17">
      <c r="A1" s="6" t="s">
        <v>274</v>
      </c>
      <c r="B1" s="6"/>
      <c r="C1" s="6"/>
      <c r="D1" s="6"/>
      <c r="E1" s="7"/>
      <c r="F1" s="7"/>
      <c r="G1" s="6"/>
      <c r="H1" s="8"/>
      <c r="I1" s="6"/>
      <c r="J1" s="6"/>
      <c r="K1" s="26"/>
      <c r="L1" s="6"/>
      <c r="M1" s="6"/>
      <c r="N1" s="6"/>
      <c r="O1" s="6"/>
      <c r="P1" s="6"/>
      <c r="Q1" s="7"/>
    </row>
    <row r="2" s="1" customFormat="1" ht="29" customHeight="1" spans="1:17">
      <c r="A2" s="9"/>
      <c r="B2" s="5"/>
      <c r="C2" s="5"/>
      <c r="D2" s="9"/>
      <c r="E2" s="10"/>
      <c r="F2" s="10"/>
      <c r="G2" s="9"/>
      <c r="H2" s="11"/>
      <c r="I2" s="9"/>
      <c r="J2" s="4" t="s">
        <v>4</v>
      </c>
      <c r="K2" s="27"/>
      <c r="L2" s="9"/>
      <c r="M2" s="9"/>
      <c r="N2" s="9"/>
      <c r="O2" s="9"/>
      <c r="P2" s="9"/>
      <c r="Q2" s="56"/>
    </row>
    <row r="3" s="1" customFormat="1" spans="1:17">
      <c r="A3" s="12" t="s">
        <v>5</v>
      </c>
      <c r="B3" s="12" t="s">
        <v>6</v>
      </c>
      <c r="C3" s="12" t="s">
        <v>7</v>
      </c>
      <c r="D3" s="12" t="s">
        <v>8</v>
      </c>
      <c r="E3" s="13" t="s">
        <v>9</v>
      </c>
      <c r="F3" s="13" t="s">
        <v>10</v>
      </c>
      <c r="G3" s="14" t="s">
        <v>11</v>
      </c>
      <c r="H3" s="15" t="s">
        <v>12</v>
      </c>
      <c r="I3" s="14" t="s">
        <v>13</v>
      </c>
      <c r="J3" s="28" t="s">
        <v>14</v>
      </c>
      <c r="K3" s="29"/>
      <c r="L3" s="30" t="s">
        <v>275</v>
      </c>
      <c r="M3" s="12" t="s">
        <v>276</v>
      </c>
      <c r="N3" s="12" t="s">
        <v>277</v>
      </c>
      <c r="O3" s="12" t="s">
        <v>18</v>
      </c>
      <c r="P3" s="12" t="s">
        <v>19</v>
      </c>
      <c r="Q3" s="57" t="s">
        <v>20</v>
      </c>
    </row>
    <row r="4" s="1" customFormat="1" ht="61" customHeight="1" spans="1:17">
      <c r="A4" s="12"/>
      <c r="B4" s="12"/>
      <c r="C4" s="12"/>
      <c r="D4" s="12"/>
      <c r="E4" s="13"/>
      <c r="F4" s="13"/>
      <c r="G4" s="14"/>
      <c r="H4" s="16"/>
      <c r="I4" s="14"/>
      <c r="J4" s="31"/>
      <c r="K4" s="32"/>
      <c r="L4" s="30"/>
      <c r="M4" s="12"/>
      <c r="N4" s="12"/>
      <c r="O4" s="12"/>
      <c r="P4" s="12"/>
      <c r="Q4" s="57"/>
    </row>
    <row r="5" s="1" customFormat="1" ht="28" customHeight="1" spans="1:17">
      <c r="A5" s="17">
        <v>1</v>
      </c>
      <c r="B5" s="18" t="s">
        <v>21</v>
      </c>
      <c r="C5" s="18" t="s">
        <v>22</v>
      </c>
      <c r="D5" s="18">
        <f>2023-MID(E5,7,4)</f>
        <v>68</v>
      </c>
      <c r="E5" s="18" t="s">
        <v>23</v>
      </c>
      <c r="F5" s="18" t="s">
        <v>24</v>
      </c>
      <c r="G5" s="17" t="s">
        <v>25</v>
      </c>
      <c r="H5" s="19" t="s">
        <v>26</v>
      </c>
      <c r="I5" s="17" t="s">
        <v>27</v>
      </c>
      <c r="J5" s="115" t="s">
        <v>28</v>
      </c>
      <c r="K5" s="18"/>
      <c r="L5" s="18">
        <v>600</v>
      </c>
      <c r="M5" s="34">
        <v>420</v>
      </c>
      <c r="N5" s="34">
        <f>M5*3</f>
        <v>1260</v>
      </c>
      <c r="O5" s="34">
        <v>180</v>
      </c>
      <c r="P5" s="34">
        <f>O5*3</f>
        <v>540</v>
      </c>
      <c r="Q5" s="58"/>
    </row>
    <row r="6" s="1" customFormat="1" ht="28" customHeight="1" spans="1:17">
      <c r="A6" s="17">
        <v>2</v>
      </c>
      <c r="B6" s="18"/>
      <c r="C6" s="18"/>
      <c r="D6" s="18"/>
      <c r="E6" s="18"/>
      <c r="F6" s="18"/>
      <c r="G6" s="18"/>
      <c r="H6" s="20"/>
      <c r="I6" s="18"/>
      <c r="J6" s="35"/>
      <c r="K6" s="36"/>
      <c r="L6" s="18"/>
      <c r="M6" s="18"/>
      <c r="N6" s="18"/>
      <c r="O6" s="18"/>
      <c r="P6" s="18"/>
      <c r="Q6" s="59"/>
    </row>
    <row r="7" s="1" customFormat="1" ht="28" customHeight="1" spans="1:17">
      <c r="A7" s="17">
        <v>3</v>
      </c>
      <c r="B7" s="18"/>
      <c r="C7" s="18"/>
      <c r="D7" s="18"/>
      <c r="E7" s="18"/>
      <c r="F7" s="18"/>
      <c r="G7" s="18"/>
      <c r="H7" s="20"/>
      <c r="I7" s="18"/>
      <c r="J7" s="35"/>
      <c r="K7" s="36"/>
      <c r="L7" s="18"/>
      <c r="M7" s="18"/>
      <c r="N7" s="18"/>
      <c r="O7" s="18"/>
      <c r="P7" s="18"/>
      <c r="Q7" s="59"/>
    </row>
    <row r="8" s="1" customFormat="1" ht="28" customHeight="1" spans="1:17">
      <c r="A8" s="17">
        <v>4</v>
      </c>
      <c r="B8" s="18" t="s">
        <v>33</v>
      </c>
      <c r="C8" s="18" t="s">
        <v>34</v>
      </c>
      <c r="D8" s="18">
        <f t="shared" ref="D8:D15" si="0">2023-MID(E8,7,4)</f>
        <v>70</v>
      </c>
      <c r="E8" s="116" t="s">
        <v>35</v>
      </c>
      <c r="F8" s="18">
        <v>13974585126</v>
      </c>
      <c r="G8" s="18" t="s">
        <v>25</v>
      </c>
      <c r="H8" s="20" t="s">
        <v>26</v>
      </c>
      <c r="I8" s="18" t="s">
        <v>37</v>
      </c>
      <c r="J8" s="117" t="s">
        <v>38</v>
      </c>
      <c r="K8" s="38"/>
      <c r="L8" s="18">
        <v>800</v>
      </c>
      <c r="M8" s="18">
        <v>560</v>
      </c>
      <c r="N8" s="18">
        <f t="shared" ref="N8:N15" si="1">M8*3</f>
        <v>1680</v>
      </c>
      <c r="O8" s="18">
        <v>240</v>
      </c>
      <c r="P8" s="18">
        <f t="shared" ref="P8:P14" si="2">O8*3</f>
        <v>720</v>
      </c>
      <c r="Q8" s="59"/>
    </row>
    <row r="9" s="1" customFormat="1" ht="28" customHeight="1" spans="1:17">
      <c r="A9" s="17">
        <v>5</v>
      </c>
      <c r="B9" s="18" t="s">
        <v>39</v>
      </c>
      <c r="C9" s="18" t="s">
        <v>40</v>
      </c>
      <c r="D9" s="18">
        <f t="shared" si="0"/>
        <v>65</v>
      </c>
      <c r="E9" s="18" t="s">
        <v>41</v>
      </c>
      <c r="F9" s="18">
        <v>15226455380</v>
      </c>
      <c r="G9" s="18" t="s">
        <v>25</v>
      </c>
      <c r="H9" s="20" t="s">
        <v>42</v>
      </c>
      <c r="I9" s="18" t="s">
        <v>37</v>
      </c>
      <c r="J9" s="115" t="s">
        <v>43</v>
      </c>
      <c r="K9" s="18"/>
      <c r="L9" s="18">
        <v>400</v>
      </c>
      <c r="M9" s="18">
        <v>280</v>
      </c>
      <c r="N9" s="18">
        <f t="shared" si="1"/>
        <v>840</v>
      </c>
      <c r="O9" s="18">
        <v>120</v>
      </c>
      <c r="P9" s="18">
        <f t="shared" si="2"/>
        <v>360</v>
      </c>
      <c r="Q9" s="59"/>
    </row>
    <row r="10" s="1" customFormat="1" ht="28" customHeight="1" spans="1:17">
      <c r="A10" s="17">
        <v>6</v>
      </c>
      <c r="B10" s="18" t="s">
        <v>44</v>
      </c>
      <c r="C10" s="18" t="s">
        <v>45</v>
      </c>
      <c r="D10" s="18">
        <f t="shared" si="0"/>
        <v>76</v>
      </c>
      <c r="E10" s="18" t="s">
        <v>46</v>
      </c>
      <c r="F10" s="18">
        <v>15074515148</v>
      </c>
      <c r="G10" s="18" t="s">
        <v>25</v>
      </c>
      <c r="H10" s="20" t="s">
        <v>42</v>
      </c>
      <c r="I10" s="18" t="s">
        <v>37</v>
      </c>
      <c r="J10" s="115" t="s">
        <v>47</v>
      </c>
      <c r="K10" s="18"/>
      <c r="L10" s="18">
        <v>400</v>
      </c>
      <c r="M10" s="18">
        <v>280</v>
      </c>
      <c r="N10" s="18">
        <f t="shared" si="1"/>
        <v>840</v>
      </c>
      <c r="O10" s="18">
        <v>120</v>
      </c>
      <c r="P10" s="18">
        <f t="shared" si="2"/>
        <v>360</v>
      </c>
      <c r="Q10" s="59"/>
    </row>
    <row r="11" s="1" customFormat="1" ht="28" customHeight="1" spans="1:17">
      <c r="A11" s="17">
        <v>7</v>
      </c>
      <c r="B11" s="18" t="s">
        <v>39</v>
      </c>
      <c r="C11" s="18" t="s">
        <v>48</v>
      </c>
      <c r="D11" s="18">
        <f t="shared" si="0"/>
        <v>65</v>
      </c>
      <c r="E11" s="18" t="s">
        <v>49</v>
      </c>
      <c r="F11" s="18">
        <v>13187149371</v>
      </c>
      <c r="G11" s="18" t="s">
        <v>25</v>
      </c>
      <c r="H11" s="20" t="s">
        <v>42</v>
      </c>
      <c r="I11" s="18" t="s">
        <v>37</v>
      </c>
      <c r="J11" s="115" t="s">
        <v>50</v>
      </c>
      <c r="K11" s="18"/>
      <c r="L11" s="18">
        <v>400</v>
      </c>
      <c r="M11" s="18">
        <v>280</v>
      </c>
      <c r="N11" s="18">
        <f t="shared" si="1"/>
        <v>840</v>
      </c>
      <c r="O11" s="18">
        <v>120</v>
      </c>
      <c r="P11" s="18">
        <f t="shared" si="2"/>
        <v>360</v>
      </c>
      <c r="Q11" s="59"/>
    </row>
    <row r="12" s="1" customFormat="1" ht="28" customHeight="1" spans="1:17">
      <c r="A12" s="17">
        <v>8</v>
      </c>
      <c r="B12" s="18" t="s">
        <v>33</v>
      </c>
      <c r="C12" s="18" t="s">
        <v>51</v>
      </c>
      <c r="D12" s="18">
        <f t="shared" si="0"/>
        <v>76</v>
      </c>
      <c r="E12" s="18" t="s">
        <v>52</v>
      </c>
      <c r="F12" s="18">
        <v>18774572183</v>
      </c>
      <c r="G12" s="18" t="s">
        <v>25</v>
      </c>
      <c r="H12" s="20" t="s">
        <v>42</v>
      </c>
      <c r="I12" s="18" t="s">
        <v>37</v>
      </c>
      <c r="J12" s="115" t="s">
        <v>55</v>
      </c>
      <c r="K12" s="18"/>
      <c r="L12" s="18">
        <v>800</v>
      </c>
      <c r="M12" s="18">
        <v>560</v>
      </c>
      <c r="N12" s="18">
        <f t="shared" si="1"/>
        <v>1680</v>
      </c>
      <c r="O12" s="18">
        <v>240</v>
      </c>
      <c r="P12" s="18">
        <f t="shared" si="2"/>
        <v>720</v>
      </c>
      <c r="Q12" s="59"/>
    </row>
    <row r="13" s="1" customFormat="1" ht="28" customHeight="1" spans="1:17">
      <c r="A13" s="17">
        <v>9</v>
      </c>
      <c r="B13" s="18" t="s">
        <v>57</v>
      </c>
      <c r="C13" s="18" t="s">
        <v>58</v>
      </c>
      <c r="D13" s="18">
        <f t="shared" si="0"/>
        <v>72</v>
      </c>
      <c r="E13" s="116" t="s">
        <v>59</v>
      </c>
      <c r="F13" s="18">
        <v>15717541759</v>
      </c>
      <c r="G13" s="18" t="s">
        <v>25</v>
      </c>
      <c r="H13" s="20" t="s">
        <v>26</v>
      </c>
      <c r="I13" s="18" t="s">
        <v>37</v>
      </c>
      <c r="J13" s="115" t="s">
        <v>61</v>
      </c>
      <c r="K13" s="18"/>
      <c r="L13" s="18">
        <v>400</v>
      </c>
      <c r="M13" s="18">
        <v>280</v>
      </c>
      <c r="N13" s="18">
        <f t="shared" si="1"/>
        <v>840</v>
      </c>
      <c r="O13" s="18">
        <v>120</v>
      </c>
      <c r="P13" s="18">
        <f t="shared" si="2"/>
        <v>360</v>
      </c>
      <c r="Q13" s="59"/>
    </row>
    <row r="14" s="1" customFormat="1" ht="28" customHeight="1" spans="1:17">
      <c r="A14" s="17">
        <v>10</v>
      </c>
      <c r="B14" s="18" t="s">
        <v>44</v>
      </c>
      <c r="C14" s="18" t="s">
        <v>62</v>
      </c>
      <c r="D14" s="18">
        <f t="shared" si="0"/>
        <v>72</v>
      </c>
      <c r="E14" s="116" t="s">
        <v>63</v>
      </c>
      <c r="F14" s="18">
        <v>18774572821</v>
      </c>
      <c r="G14" s="18" t="s">
        <v>25</v>
      </c>
      <c r="H14" s="20" t="s">
        <v>26</v>
      </c>
      <c r="I14" s="18" t="s">
        <v>37</v>
      </c>
      <c r="J14" s="115" t="s">
        <v>64</v>
      </c>
      <c r="K14" s="18"/>
      <c r="L14" s="18">
        <v>400</v>
      </c>
      <c r="M14" s="18">
        <v>280</v>
      </c>
      <c r="N14" s="18">
        <f t="shared" si="1"/>
        <v>840</v>
      </c>
      <c r="O14" s="18">
        <v>120</v>
      </c>
      <c r="P14" s="18">
        <f t="shared" si="2"/>
        <v>360</v>
      </c>
      <c r="Q14" s="59"/>
    </row>
    <row r="15" s="1" customFormat="1" ht="28" customHeight="1" spans="1:17">
      <c r="A15" s="17">
        <v>11</v>
      </c>
      <c r="B15" s="18" t="s">
        <v>65</v>
      </c>
      <c r="C15" s="18" t="s">
        <v>66</v>
      </c>
      <c r="D15" s="18">
        <f t="shared" si="0"/>
        <v>67</v>
      </c>
      <c r="E15" s="18" t="s">
        <v>67</v>
      </c>
      <c r="F15" s="18">
        <v>13874594227</v>
      </c>
      <c r="G15" s="18" t="s">
        <v>25</v>
      </c>
      <c r="H15" s="20" t="s">
        <v>26</v>
      </c>
      <c r="I15" s="18" t="s">
        <v>37</v>
      </c>
      <c r="J15" s="115" t="s">
        <v>68</v>
      </c>
      <c r="K15" s="18"/>
      <c r="L15" s="18">
        <v>400</v>
      </c>
      <c r="M15" s="18">
        <v>280</v>
      </c>
      <c r="N15" s="38">
        <f t="shared" si="1"/>
        <v>840</v>
      </c>
      <c r="O15" s="18">
        <v>120</v>
      </c>
      <c r="P15" s="18">
        <f t="shared" ref="P15:P18" si="3">O15*2</f>
        <v>240</v>
      </c>
      <c r="Q15" s="59"/>
    </row>
    <row r="16" s="1" customFormat="1" ht="30" customHeight="1" spans="1:17">
      <c r="A16" s="21"/>
      <c r="B16" s="21"/>
      <c r="C16" s="21" t="s">
        <v>278</v>
      </c>
      <c r="D16" s="21"/>
      <c r="E16" s="22"/>
      <c r="F16" s="22"/>
      <c r="G16" s="21" t="s">
        <v>245</v>
      </c>
      <c r="H16" s="23"/>
      <c r="I16" s="21"/>
      <c r="J16" s="39" t="s">
        <v>246</v>
      </c>
      <c r="K16" s="40"/>
      <c r="L16" s="21"/>
      <c r="M16" s="21"/>
      <c r="N16" s="41"/>
      <c r="Q16" s="2"/>
    </row>
    <row r="17" s="1" customFormat="1" ht="28" customHeight="1" spans="1:17">
      <c r="A17" s="17">
        <v>12</v>
      </c>
      <c r="B17" s="18" t="s">
        <v>44</v>
      </c>
      <c r="C17" s="18" t="s">
        <v>69</v>
      </c>
      <c r="D17" s="18">
        <f>2023-MID(E17,7,4)</f>
        <v>73</v>
      </c>
      <c r="E17" s="18" t="s">
        <v>70</v>
      </c>
      <c r="F17" s="18" t="s">
        <v>71</v>
      </c>
      <c r="G17" s="18" t="s">
        <v>25</v>
      </c>
      <c r="H17" s="20" t="s">
        <v>26</v>
      </c>
      <c r="I17" s="18" t="s">
        <v>37</v>
      </c>
      <c r="J17" s="115" t="s">
        <v>72</v>
      </c>
      <c r="K17" s="18"/>
      <c r="L17" s="18">
        <v>400</v>
      </c>
      <c r="M17" s="18">
        <v>280</v>
      </c>
      <c r="N17" s="38">
        <v>840</v>
      </c>
      <c r="O17" s="18">
        <v>120</v>
      </c>
      <c r="P17" s="18">
        <f t="shared" si="3"/>
        <v>240</v>
      </c>
      <c r="Q17" s="59"/>
    </row>
    <row r="18" s="1" customFormat="1" ht="28" customHeight="1" spans="1:17">
      <c r="A18" s="17">
        <v>13</v>
      </c>
      <c r="B18" s="18" t="s">
        <v>73</v>
      </c>
      <c r="C18" s="18" t="s">
        <v>74</v>
      </c>
      <c r="D18" s="18">
        <f>2023-MID(E18,7,4)</f>
        <v>70</v>
      </c>
      <c r="E18" s="18" t="s">
        <v>75</v>
      </c>
      <c r="F18" s="18">
        <v>15576562878</v>
      </c>
      <c r="G18" s="18" t="s">
        <v>25</v>
      </c>
      <c r="H18" s="20" t="s">
        <v>26</v>
      </c>
      <c r="I18" s="18" t="s">
        <v>37</v>
      </c>
      <c r="J18" s="115" t="s">
        <v>77</v>
      </c>
      <c r="K18" s="18"/>
      <c r="L18" s="18">
        <v>400</v>
      </c>
      <c r="M18" s="18">
        <v>280</v>
      </c>
      <c r="N18" s="38">
        <v>840</v>
      </c>
      <c r="O18" s="18">
        <v>120</v>
      </c>
      <c r="P18" s="18">
        <f t="shared" si="3"/>
        <v>240</v>
      </c>
      <c r="Q18" s="59"/>
    </row>
    <row r="19" s="1" customFormat="1" ht="28" customHeight="1" spans="1:17">
      <c r="A19" s="17">
        <v>14</v>
      </c>
      <c r="B19" s="18" t="s">
        <v>78</v>
      </c>
      <c r="C19" s="18" t="s">
        <v>79</v>
      </c>
      <c r="D19" s="18">
        <f>2023-MID(E19,7,4)</f>
        <v>76</v>
      </c>
      <c r="E19" s="116" t="s">
        <v>80</v>
      </c>
      <c r="F19" s="18">
        <v>13874416107</v>
      </c>
      <c r="G19" s="18" t="s">
        <v>25</v>
      </c>
      <c r="H19" s="20" t="s">
        <v>81</v>
      </c>
      <c r="I19" s="18" t="s">
        <v>82</v>
      </c>
      <c r="J19" s="33" t="s">
        <v>83</v>
      </c>
      <c r="K19" s="18"/>
      <c r="L19" s="18">
        <v>500</v>
      </c>
      <c r="M19" s="18">
        <v>350</v>
      </c>
      <c r="N19" s="18">
        <f>M19*3</f>
        <v>1050</v>
      </c>
      <c r="O19" s="18">
        <v>150</v>
      </c>
      <c r="P19" s="18">
        <f>O19*3</f>
        <v>450</v>
      </c>
      <c r="Q19" s="59"/>
    </row>
    <row r="20" s="1" customFormat="1" ht="28" customHeight="1" spans="1:17">
      <c r="A20" s="17">
        <v>15</v>
      </c>
      <c r="B20" s="18" t="s">
        <v>84</v>
      </c>
      <c r="C20" s="18" t="s">
        <v>85</v>
      </c>
      <c r="D20" s="18">
        <f>2023-MID(E20,7,4)</f>
        <v>70</v>
      </c>
      <c r="E20" s="116" t="s">
        <v>86</v>
      </c>
      <c r="F20" s="18">
        <v>15874586908</v>
      </c>
      <c r="G20" s="18" t="s">
        <v>25</v>
      </c>
      <c r="H20" s="20" t="s">
        <v>81</v>
      </c>
      <c r="I20" s="18" t="s">
        <v>82</v>
      </c>
      <c r="J20" s="33" t="s">
        <v>87</v>
      </c>
      <c r="K20" s="18"/>
      <c r="L20" s="18">
        <v>600</v>
      </c>
      <c r="M20" s="18">
        <v>420</v>
      </c>
      <c r="N20" s="18">
        <f>M20*3</f>
        <v>1260</v>
      </c>
      <c r="O20" s="18">
        <v>180</v>
      </c>
      <c r="P20" s="18">
        <f>O20*3</f>
        <v>540</v>
      </c>
      <c r="Q20" s="59"/>
    </row>
    <row r="21" s="1" customFormat="1" ht="28" customHeight="1" spans="1:17">
      <c r="A21" s="17">
        <v>16</v>
      </c>
      <c r="B21" s="18" t="s">
        <v>88</v>
      </c>
      <c r="C21" s="18" t="s">
        <v>89</v>
      </c>
      <c r="D21" s="18">
        <f t="shared" ref="D21:D34" si="4">2023-MID(E21,7,4)</f>
        <v>66</v>
      </c>
      <c r="E21" s="116" t="s">
        <v>90</v>
      </c>
      <c r="F21" s="18">
        <v>15367571157</v>
      </c>
      <c r="G21" s="18" t="s">
        <v>25</v>
      </c>
      <c r="H21" s="20" t="s">
        <v>60</v>
      </c>
      <c r="I21" s="18" t="s">
        <v>82</v>
      </c>
      <c r="J21" s="33" t="s">
        <v>91</v>
      </c>
      <c r="K21" s="18"/>
      <c r="L21" s="18">
        <v>500</v>
      </c>
      <c r="M21" s="18">
        <v>350</v>
      </c>
      <c r="N21" s="18">
        <f t="shared" ref="N21:N34" si="5">M21*3</f>
        <v>1050</v>
      </c>
      <c r="O21" s="18">
        <v>150</v>
      </c>
      <c r="P21" s="18">
        <f t="shared" ref="P21:P34" si="6">O21*3</f>
        <v>450</v>
      </c>
      <c r="Q21" s="59"/>
    </row>
    <row r="22" s="1" customFormat="1" ht="28" customHeight="1" spans="1:17">
      <c r="A22" s="17">
        <v>17</v>
      </c>
      <c r="B22" s="18" t="s">
        <v>251</v>
      </c>
      <c r="C22" s="18" t="s">
        <v>252</v>
      </c>
      <c r="D22" s="18">
        <f t="shared" si="4"/>
        <v>85</v>
      </c>
      <c r="E22" s="18" t="s">
        <v>253</v>
      </c>
      <c r="F22" s="18">
        <v>18774583423</v>
      </c>
      <c r="G22" s="18" t="s">
        <v>25</v>
      </c>
      <c r="H22" s="20" t="s">
        <v>60</v>
      </c>
      <c r="I22" s="18" t="s">
        <v>82</v>
      </c>
      <c r="J22" s="33" t="s">
        <v>254</v>
      </c>
      <c r="K22" s="18"/>
      <c r="L22" s="18">
        <v>600</v>
      </c>
      <c r="M22" s="18">
        <v>420</v>
      </c>
      <c r="N22" s="18">
        <f t="shared" si="5"/>
        <v>1260</v>
      </c>
      <c r="O22" s="18">
        <v>180</v>
      </c>
      <c r="P22" s="18">
        <f t="shared" si="6"/>
        <v>540</v>
      </c>
      <c r="Q22" s="59"/>
    </row>
    <row r="23" s="1" customFormat="1" ht="28" customHeight="1" spans="1:17">
      <c r="A23" s="17">
        <v>18</v>
      </c>
      <c r="B23" s="18" t="s">
        <v>256</v>
      </c>
      <c r="C23" s="18" t="s">
        <v>257</v>
      </c>
      <c r="D23" s="18">
        <f t="shared" si="4"/>
        <v>80</v>
      </c>
      <c r="E23" s="116" t="s">
        <v>258</v>
      </c>
      <c r="F23" s="18">
        <v>15107455017</v>
      </c>
      <c r="G23" s="18" t="s">
        <v>25</v>
      </c>
      <c r="H23" s="20" t="s">
        <v>26</v>
      </c>
      <c r="I23" s="18" t="s">
        <v>82</v>
      </c>
      <c r="J23" s="33" t="s">
        <v>259</v>
      </c>
      <c r="K23" s="18"/>
      <c r="L23" s="18">
        <f>(N23+P23)/3</f>
        <v>300</v>
      </c>
      <c r="M23" s="18">
        <v>210</v>
      </c>
      <c r="N23" s="18">
        <f t="shared" si="5"/>
        <v>630</v>
      </c>
      <c r="O23" s="18">
        <v>90</v>
      </c>
      <c r="P23" s="18">
        <f t="shared" si="6"/>
        <v>270</v>
      </c>
      <c r="Q23" s="59"/>
    </row>
    <row r="24" s="1" customFormat="1" ht="28" customHeight="1" spans="1:17">
      <c r="A24" s="17">
        <v>19</v>
      </c>
      <c r="B24" s="18" t="s">
        <v>92</v>
      </c>
      <c r="C24" s="18" t="s">
        <v>93</v>
      </c>
      <c r="D24" s="18">
        <f t="shared" si="4"/>
        <v>66</v>
      </c>
      <c r="E24" s="116" t="s">
        <v>94</v>
      </c>
      <c r="F24" s="18">
        <v>15274515290</v>
      </c>
      <c r="G24" s="18" t="s">
        <v>25</v>
      </c>
      <c r="H24" s="20" t="s">
        <v>26</v>
      </c>
      <c r="I24" s="18" t="s">
        <v>82</v>
      </c>
      <c r="J24" s="33" t="s">
        <v>95</v>
      </c>
      <c r="K24" s="18"/>
      <c r="L24" s="18">
        <v>500</v>
      </c>
      <c r="M24" s="18">
        <v>350</v>
      </c>
      <c r="N24" s="18">
        <f t="shared" si="5"/>
        <v>1050</v>
      </c>
      <c r="O24" s="18">
        <v>150</v>
      </c>
      <c r="P24" s="18">
        <f t="shared" si="6"/>
        <v>450</v>
      </c>
      <c r="Q24" s="59"/>
    </row>
    <row r="25" s="1" customFormat="1" ht="28" customHeight="1" spans="1:17">
      <c r="A25" s="17">
        <v>20</v>
      </c>
      <c r="B25" s="18" t="s">
        <v>99</v>
      </c>
      <c r="C25" s="18" t="s">
        <v>260</v>
      </c>
      <c r="D25" s="18">
        <f t="shared" si="4"/>
        <v>73</v>
      </c>
      <c r="E25" s="116" t="s">
        <v>261</v>
      </c>
      <c r="F25" s="18">
        <v>15576586068</v>
      </c>
      <c r="G25" s="18" t="s">
        <v>25</v>
      </c>
      <c r="H25" s="20" t="s">
        <v>26</v>
      </c>
      <c r="I25" s="18" t="s">
        <v>82</v>
      </c>
      <c r="J25" s="33" t="s">
        <v>262</v>
      </c>
      <c r="K25" s="18"/>
      <c r="L25" s="18">
        <f>(N25+P25)/3</f>
        <v>300</v>
      </c>
      <c r="M25" s="18">
        <v>210</v>
      </c>
      <c r="N25" s="18">
        <f t="shared" si="5"/>
        <v>630</v>
      </c>
      <c r="O25" s="18">
        <v>90</v>
      </c>
      <c r="P25" s="18">
        <f t="shared" si="6"/>
        <v>270</v>
      </c>
      <c r="Q25" s="59"/>
    </row>
    <row r="26" s="1" customFormat="1" ht="28" customHeight="1" spans="1:17">
      <c r="A26" s="17">
        <v>21</v>
      </c>
      <c r="B26" s="18" t="s">
        <v>88</v>
      </c>
      <c r="C26" s="18" t="s">
        <v>96</v>
      </c>
      <c r="D26" s="18">
        <f t="shared" si="4"/>
        <v>61</v>
      </c>
      <c r="E26" s="116" t="s">
        <v>97</v>
      </c>
      <c r="F26" s="18">
        <v>13874456914</v>
      </c>
      <c r="G26" s="18" t="s">
        <v>25</v>
      </c>
      <c r="H26" s="20" t="s">
        <v>26</v>
      </c>
      <c r="I26" s="18" t="s">
        <v>82</v>
      </c>
      <c r="J26" s="33" t="s">
        <v>98</v>
      </c>
      <c r="K26" s="18"/>
      <c r="L26" s="18">
        <v>500</v>
      </c>
      <c r="M26" s="18">
        <v>350</v>
      </c>
      <c r="N26" s="18">
        <f t="shared" si="5"/>
        <v>1050</v>
      </c>
      <c r="O26" s="18">
        <v>150</v>
      </c>
      <c r="P26" s="18">
        <f t="shared" si="6"/>
        <v>450</v>
      </c>
      <c r="Q26" s="59"/>
    </row>
    <row r="27" s="1" customFormat="1" ht="28" customHeight="1" spans="1:17">
      <c r="A27" s="17">
        <v>22</v>
      </c>
      <c r="B27" s="18" t="s">
        <v>99</v>
      </c>
      <c r="C27" s="18" t="s">
        <v>100</v>
      </c>
      <c r="D27" s="18">
        <f t="shared" si="4"/>
        <v>67</v>
      </c>
      <c r="E27" s="18" t="s">
        <v>101</v>
      </c>
      <c r="F27" s="18">
        <v>13272284761</v>
      </c>
      <c r="G27" s="18" t="s">
        <v>25</v>
      </c>
      <c r="H27" s="20" t="s">
        <v>26</v>
      </c>
      <c r="I27" s="18" t="s">
        <v>82</v>
      </c>
      <c r="J27" s="33" t="s">
        <v>102</v>
      </c>
      <c r="K27" s="18"/>
      <c r="L27" s="18">
        <f>(N27+P27)/3</f>
        <v>300</v>
      </c>
      <c r="M27" s="18">
        <v>210</v>
      </c>
      <c r="N27" s="18">
        <f t="shared" si="5"/>
        <v>630</v>
      </c>
      <c r="O27" s="18">
        <v>90</v>
      </c>
      <c r="P27" s="18">
        <f t="shared" si="6"/>
        <v>270</v>
      </c>
      <c r="Q27" s="59"/>
    </row>
    <row r="28" s="1" customFormat="1" ht="28" customHeight="1" spans="1:17">
      <c r="A28" s="17">
        <v>23</v>
      </c>
      <c r="B28" s="18" t="s">
        <v>103</v>
      </c>
      <c r="C28" s="18" t="s">
        <v>104</v>
      </c>
      <c r="D28" s="18">
        <f t="shared" si="4"/>
        <v>64</v>
      </c>
      <c r="E28" s="18" t="s">
        <v>105</v>
      </c>
      <c r="F28" s="18">
        <v>18574558558</v>
      </c>
      <c r="G28" s="18" t="s">
        <v>25</v>
      </c>
      <c r="H28" s="20" t="s">
        <v>26</v>
      </c>
      <c r="I28" s="18" t="s">
        <v>82</v>
      </c>
      <c r="J28" s="117" t="s">
        <v>106</v>
      </c>
      <c r="K28" s="38"/>
      <c r="L28" s="18">
        <v>600</v>
      </c>
      <c r="M28" s="18">
        <v>420</v>
      </c>
      <c r="N28" s="18">
        <f t="shared" si="5"/>
        <v>1260</v>
      </c>
      <c r="O28" s="18">
        <v>180</v>
      </c>
      <c r="P28" s="18">
        <f t="shared" si="6"/>
        <v>540</v>
      </c>
      <c r="Q28" s="59"/>
    </row>
    <row r="29" s="1" customFormat="1" ht="28" customHeight="1" spans="1:17">
      <c r="A29" s="17">
        <v>24</v>
      </c>
      <c r="B29" s="18"/>
      <c r="C29" s="18"/>
      <c r="D29" s="18"/>
      <c r="E29" s="18"/>
      <c r="F29" s="18"/>
      <c r="G29" s="18"/>
      <c r="H29" s="20"/>
      <c r="I29" s="18"/>
      <c r="J29" s="42"/>
      <c r="K29" s="43"/>
      <c r="L29" s="18"/>
      <c r="M29" s="18"/>
      <c r="N29" s="18"/>
      <c r="O29" s="18"/>
      <c r="P29" s="18"/>
      <c r="Q29" s="59"/>
    </row>
    <row r="30" s="1" customFormat="1" ht="28" customHeight="1" spans="1:17">
      <c r="A30" s="17">
        <v>25</v>
      </c>
      <c r="B30" s="18" t="s">
        <v>111</v>
      </c>
      <c r="C30" s="18" t="s">
        <v>112</v>
      </c>
      <c r="D30" s="18">
        <f t="shared" ref="D30:D35" si="7">2023-MID(E30,7,4)</f>
        <v>69</v>
      </c>
      <c r="E30" s="116" t="s">
        <v>113</v>
      </c>
      <c r="F30" s="18">
        <v>15211549552</v>
      </c>
      <c r="G30" s="18" t="s">
        <v>25</v>
      </c>
      <c r="H30" s="20" t="s">
        <v>26</v>
      </c>
      <c r="I30" s="18" t="s">
        <v>114</v>
      </c>
      <c r="J30" s="115" t="s">
        <v>115</v>
      </c>
      <c r="K30" s="18"/>
      <c r="L30" s="18">
        <f t="shared" ref="L30:L35" si="8">(N30+P30)/3</f>
        <v>500</v>
      </c>
      <c r="M30" s="18">
        <v>350</v>
      </c>
      <c r="N30" s="18">
        <f t="shared" ref="N30:N35" si="9">M30*3</f>
        <v>1050</v>
      </c>
      <c r="O30" s="18">
        <v>150</v>
      </c>
      <c r="P30" s="18">
        <f t="shared" ref="P30:P35" si="10">O30*3</f>
        <v>450</v>
      </c>
      <c r="Q30" s="59"/>
    </row>
    <row r="31" s="1" customFormat="1" ht="28" customHeight="1" spans="1:17">
      <c r="A31" s="17">
        <v>26</v>
      </c>
      <c r="B31" s="18" t="s">
        <v>116</v>
      </c>
      <c r="C31" s="18" t="s">
        <v>117</v>
      </c>
      <c r="D31" s="18">
        <f t="shared" si="7"/>
        <v>71</v>
      </c>
      <c r="E31" s="116" t="s">
        <v>118</v>
      </c>
      <c r="F31" s="18">
        <v>15526122996</v>
      </c>
      <c r="G31" s="18" t="s">
        <v>25</v>
      </c>
      <c r="H31" s="20" t="s">
        <v>26</v>
      </c>
      <c r="I31" s="18" t="s">
        <v>114</v>
      </c>
      <c r="J31" s="117" t="s">
        <v>119</v>
      </c>
      <c r="K31" s="38"/>
      <c r="L31" s="18">
        <f t="shared" si="8"/>
        <v>500</v>
      </c>
      <c r="M31" s="18">
        <v>350</v>
      </c>
      <c r="N31" s="18">
        <f t="shared" si="9"/>
        <v>1050</v>
      </c>
      <c r="O31" s="18">
        <v>150</v>
      </c>
      <c r="P31" s="18">
        <f t="shared" si="10"/>
        <v>450</v>
      </c>
      <c r="Q31" s="59"/>
    </row>
    <row r="32" s="1" customFormat="1" ht="28" customHeight="1" spans="1:17">
      <c r="A32" s="17">
        <v>27</v>
      </c>
      <c r="B32" s="18" t="s">
        <v>120</v>
      </c>
      <c r="C32" s="18" t="s">
        <v>121</v>
      </c>
      <c r="D32" s="18">
        <f t="shared" si="7"/>
        <v>74</v>
      </c>
      <c r="E32" s="116" t="s">
        <v>122</v>
      </c>
      <c r="F32" s="18">
        <v>13874469745</v>
      </c>
      <c r="G32" s="18" t="s">
        <v>25</v>
      </c>
      <c r="H32" s="20" t="s">
        <v>26</v>
      </c>
      <c r="I32" s="18" t="s">
        <v>114</v>
      </c>
      <c r="J32" s="115" t="s">
        <v>123</v>
      </c>
      <c r="K32" s="18"/>
      <c r="L32" s="18">
        <f t="shared" si="8"/>
        <v>500</v>
      </c>
      <c r="M32" s="18">
        <v>350</v>
      </c>
      <c r="N32" s="18">
        <f t="shared" si="9"/>
        <v>1050</v>
      </c>
      <c r="O32" s="18">
        <v>150</v>
      </c>
      <c r="P32" s="18">
        <f t="shared" si="10"/>
        <v>450</v>
      </c>
      <c r="Q32" s="59"/>
    </row>
    <row r="33" s="1" customFormat="1" ht="28" customHeight="1" spans="1:17">
      <c r="A33" s="17">
        <v>28</v>
      </c>
      <c r="B33" s="18" t="s">
        <v>111</v>
      </c>
      <c r="C33" s="18" t="s">
        <v>124</v>
      </c>
      <c r="D33" s="18">
        <f t="shared" si="7"/>
        <v>71</v>
      </c>
      <c r="E33" s="116" t="s">
        <v>125</v>
      </c>
      <c r="F33" s="18">
        <v>19918555723</v>
      </c>
      <c r="G33" s="18" t="s">
        <v>25</v>
      </c>
      <c r="H33" s="20" t="s">
        <v>26</v>
      </c>
      <c r="I33" s="18" t="s">
        <v>114</v>
      </c>
      <c r="J33" s="115" t="s">
        <v>126</v>
      </c>
      <c r="K33" s="18"/>
      <c r="L33" s="18">
        <f t="shared" si="8"/>
        <v>500</v>
      </c>
      <c r="M33" s="18">
        <v>350</v>
      </c>
      <c r="N33" s="18">
        <f t="shared" si="9"/>
        <v>1050</v>
      </c>
      <c r="O33" s="18">
        <v>150</v>
      </c>
      <c r="P33" s="18">
        <f t="shared" si="10"/>
        <v>450</v>
      </c>
      <c r="Q33" s="59"/>
    </row>
    <row r="34" s="1" customFormat="1" ht="28" customHeight="1" spans="1:17">
      <c r="A34" s="17">
        <v>29</v>
      </c>
      <c r="B34" s="18" t="s">
        <v>120</v>
      </c>
      <c r="C34" s="18" t="s">
        <v>127</v>
      </c>
      <c r="D34" s="18">
        <f t="shared" si="7"/>
        <v>73</v>
      </c>
      <c r="E34" s="116" t="s">
        <v>128</v>
      </c>
      <c r="F34" s="18">
        <v>13085471467</v>
      </c>
      <c r="G34" s="18" t="s">
        <v>25</v>
      </c>
      <c r="H34" s="20" t="s">
        <v>26</v>
      </c>
      <c r="I34" s="18" t="s">
        <v>114</v>
      </c>
      <c r="J34" s="117" t="s">
        <v>129</v>
      </c>
      <c r="K34" s="38"/>
      <c r="L34" s="18">
        <f t="shared" si="8"/>
        <v>500</v>
      </c>
      <c r="M34" s="18">
        <v>350</v>
      </c>
      <c r="N34" s="18">
        <f t="shared" si="9"/>
        <v>1050</v>
      </c>
      <c r="O34" s="18">
        <v>150</v>
      </c>
      <c r="P34" s="18">
        <f t="shared" si="10"/>
        <v>450</v>
      </c>
      <c r="Q34" s="59"/>
    </row>
    <row r="35" s="1" customFormat="1" ht="28" customHeight="1" spans="1:17">
      <c r="A35" s="17">
        <v>30</v>
      </c>
      <c r="B35" s="18" t="s">
        <v>120</v>
      </c>
      <c r="C35" s="18" t="s">
        <v>130</v>
      </c>
      <c r="D35" s="18">
        <f t="shared" si="7"/>
        <v>73</v>
      </c>
      <c r="E35" s="116" t="s">
        <v>131</v>
      </c>
      <c r="F35" s="18">
        <v>15580737431</v>
      </c>
      <c r="G35" s="18" t="s">
        <v>25</v>
      </c>
      <c r="H35" s="20" t="s">
        <v>26</v>
      </c>
      <c r="I35" s="18" t="s">
        <v>114</v>
      </c>
      <c r="J35" s="115" t="s">
        <v>132</v>
      </c>
      <c r="K35" s="18"/>
      <c r="L35" s="18">
        <f t="shared" si="8"/>
        <v>500</v>
      </c>
      <c r="M35" s="18">
        <v>350</v>
      </c>
      <c r="N35" s="18">
        <f t="shared" si="9"/>
        <v>1050</v>
      </c>
      <c r="O35" s="18">
        <v>150</v>
      </c>
      <c r="P35" s="18">
        <f t="shared" si="10"/>
        <v>450</v>
      </c>
      <c r="Q35" s="59"/>
    </row>
    <row r="36" s="1" customFormat="1" ht="30" customHeight="1" spans="1:17">
      <c r="A36" s="21"/>
      <c r="B36" s="21"/>
      <c r="C36" s="21" t="s">
        <v>278</v>
      </c>
      <c r="D36" s="21"/>
      <c r="E36" s="22"/>
      <c r="F36" s="22"/>
      <c r="G36" s="21" t="s">
        <v>245</v>
      </c>
      <c r="H36" s="23"/>
      <c r="I36" s="21"/>
      <c r="J36" s="39" t="s">
        <v>246</v>
      </c>
      <c r="K36" s="40"/>
      <c r="L36" s="21"/>
      <c r="M36" s="21"/>
      <c r="N36" s="21"/>
      <c r="Q36" s="2"/>
    </row>
    <row r="37" s="1" customFormat="1" ht="28" customHeight="1" spans="1:17">
      <c r="A37" s="17">
        <v>31</v>
      </c>
      <c r="B37" s="18" t="s">
        <v>133</v>
      </c>
      <c r="C37" s="18" t="s">
        <v>134</v>
      </c>
      <c r="D37" s="18">
        <f>2023-MID(E37,7,4)</f>
        <v>69</v>
      </c>
      <c r="E37" s="116" t="s">
        <v>135</v>
      </c>
      <c r="F37" s="18">
        <v>15874599776</v>
      </c>
      <c r="G37" s="18" t="s">
        <v>25</v>
      </c>
      <c r="H37" s="20" t="s">
        <v>26</v>
      </c>
      <c r="I37" s="18" t="s">
        <v>114</v>
      </c>
      <c r="J37" s="115" t="s">
        <v>136</v>
      </c>
      <c r="K37" s="18"/>
      <c r="L37" s="18">
        <f>(N37+P37)/3</f>
        <v>500</v>
      </c>
      <c r="M37" s="18">
        <v>350</v>
      </c>
      <c r="N37" s="18">
        <f>M37*3</f>
        <v>1050</v>
      </c>
      <c r="O37" s="18">
        <v>150</v>
      </c>
      <c r="P37" s="18">
        <f t="shared" ref="P37:P42" si="11">O37*3</f>
        <v>450</v>
      </c>
      <c r="Q37" s="59"/>
    </row>
    <row r="38" s="1" customFormat="1" ht="28" customHeight="1" spans="1:17">
      <c r="A38" s="17">
        <v>32</v>
      </c>
      <c r="B38" s="18" t="s">
        <v>133</v>
      </c>
      <c r="C38" s="18" t="s">
        <v>137</v>
      </c>
      <c r="D38" s="18">
        <f>2023-MID(E38,7,4)</f>
        <v>66</v>
      </c>
      <c r="E38" s="116" t="s">
        <v>138</v>
      </c>
      <c r="F38" s="18">
        <v>13787586260</v>
      </c>
      <c r="G38" s="18" t="s">
        <v>25</v>
      </c>
      <c r="H38" s="20" t="s">
        <v>26</v>
      </c>
      <c r="I38" s="18" t="s">
        <v>114</v>
      </c>
      <c r="J38" s="115" t="s">
        <v>139</v>
      </c>
      <c r="K38" s="18"/>
      <c r="L38" s="18">
        <f>(N38+P38)/3</f>
        <v>500</v>
      </c>
      <c r="M38" s="18">
        <v>350</v>
      </c>
      <c r="N38" s="18">
        <f>M38*3</f>
        <v>1050</v>
      </c>
      <c r="O38" s="18">
        <v>150</v>
      </c>
      <c r="P38" s="18">
        <f t="shared" si="11"/>
        <v>450</v>
      </c>
      <c r="Q38" s="59"/>
    </row>
    <row r="39" s="1" customFormat="1" ht="28" customHeight="1" spans="1:17">
      <c r="A39" s="17">
        <v>33</v>
      </c>
      <c r="B39" s="18" t="s">
        <v>116</v>
      </c>
      <c r="C39" s="18" t="s">
        <v>140</v>
      </c>
      <c r="D39" s="18">
        <f>2023-MID(E39,7,4)</f>
        <v>60</v>
      </c>
      <c r="E39" s="116" t="s">
        <v>141</v>
      </c>
      <c r="F39" s="18">
        <v>18390305843</v>
      </c>
      <c r="G39" s="18" t="s">
        <v>25</v>
      </c>
      <c r="H39" s="20" t="s">
        <v>26</v>
      </c>
      <c r="I39" s="18" t="s">
        <v>114</v>
      </c>
      <c r="J39" s="115" t="s">
        <v>142</v>
      </c>
      <c r="K39" s="18"/>
      <c r="L39" s="18">
        <v>500</v>
      </c>
      <c r="M39" s="18">
        <v>350</v>
      </c>
      <c r="N39" s="38">
        <v>1050</v>
      </c>
      <c r="O39" s="18">
        <v>150</v>
      </c>
      <c r="P39" s="38">
        <v>450</v>
      </c>
      <c r="Q39" s="59"/>
    </row>
    <row r="40" s="1" customFormat="1" ht="28" customHeight="1" spans="1:17">
      <c r="A40" s="17">
        <v>34</v>
      </c>
      <c r="B40" s="24" t="s">
        <v>143</v>
      </c>
      <c r="C40" s="24" t="s">
        <v>144</v>
      </c>
      <c r="D40" s="24">
        <v>61</v>
      </c>
      <c r="E40" s="110" t="s">
        <v>145</v>
      </c>
      <c r="F40" s="25">
        <v>13874543172</v>
      </c>
      <c r="G40" s="24" t="s">
        <v>25</v>
      </c>
      <c r="H40" s="25" t="s">
        <v>26</v>
      </c>
      <c r="I40" s="24" t="s">
        <v>114</v>
      </c>
      <c r="J40" s="109" t="s">
        <v>146</v>
      </c>
      <c r="K40" s="24"/>
      <c r="L40" s="118" t="s">
        <v>146</v>
      </c>
      <c r="M40" s="24"/>
      <c r="N40" s="44">
        <v>1050</v>
      </c>
      <c r="O40" s="24"/>
      <c r="P40" s="24"/>
      <c r="Q40" s="60"/>
    </row>
    <row r="41" s="1" customFormat="1" ht="28" customHeight="1" spans="1:17">
      <c r="A41" s="17">
        <v>35</v>
      </c>
      <c r="B41" s="24" t="s">
        <v>133</v>
      </c>
      <c r="C41" s="24" t="s">
        <v>147</v>
      </c>
      <c r="D41" s="24">
        <v>60</v>
      </c>
      <c r="E41" s="110" t="s">
        <v>148</v>
      </c>
      <c r="F41" s="24">
        <v>15211515418</v>
      </c>
      <c r="G41" s="24" t="s">
        <v>25</v>
      </c>
      <c r="H41" s="24" t="s">
        <v>26</v>
      </c>
      <c r="I41" s="24" t="s">
        <v>114</v>
      </c>
      <c r="J41" s="112" t="s">
        <v>149</v>
      </c>
      <c r="K41" s="47"/>
      <c r="L41" s="110" t="s">
        <v>149</v>
      </c>
      <c r="M41" s="24"/>
      <c r="N41" s="24">
        <v>1050</v>
      </c>
      <c r="O41" s="24">
        <v>240</v>
      </c>
      <c r="P41" s="24">
        <f t="shared" si="11"/>
        <v>720</v>
      </c>
      <c r="Q41" s="24"/>
    </row>
    <row r="42" s="1" customFormat="1" ht="28" customHeight="1" spans="1:17">
      <c r="A42" s="17">
        <v>36</v>
      </c>
      <c r="B42" s="18" t="s">
        <v>154</v>
      </c>
      <c r="C42" s="18" t="s">
        <v>155</v>
      </c>
      <c r="D42" s="18">
        <f>2023-MID(E42,7,4)</f>
        <v>63</v>
      </c>
      <c r="E42" s="116" t="s">
        <v>156</v>
      </c>
      <c r="F42" s="18">
        <v>13974503675</v>
      </c>
      <c r="G42" s="18" t="s">
        <v>25</v>
      </c>
      <c r="H42" s="20" t="s">
        <v>26</v>
      </c>
      <c r="I42" s="18" t="s">
        <v>157</v>
      </c>
      <c r="J42" s="117" t="s">
        <v>158</v>
      </c>
      <c r="K42" s="37"/>
      <c r="L42" s="18">
        <f>(N42+P42)/3</f>
        <v>800</v>
      </c>
      <c r="M42" s="18">
        <v>560</v>
      </c>
      <c r="N42" s="18">
        <f>M42*3</f>
        <v>1680</v>
      </c>
      <c r="O42" s="18">
        <v>240</v>
      </c>
      <c r="P42" s="18">
        <f t="shared" si="11"/>
        <v>720</v>
      </c>
      <c r="Q42" s="59"/>
    </row>
    <row r="43" s="1" customFormat="1" ht="28" customHeight="1" spans="1:17">
      <c r="A43" s="17">
        <v>37</v>
      </c>
      <c r="B43" s="18" t="s">
        <v>159</v>
      </c>
      <c r="C43" s="18" t="s">
        <v>160</v>
      </c>
      <c r="D43" s="18">
        <f t="shared" ref="D43:D48" si="12">2023-MID(E43,7,4)</f>
        <v>70</v>
      </c>
      <c r="E43" s="18" t="s">
        <v>161</v>
      </c>
      <c r="F43" s="18">
        <v>15096228923</v>
      </c>
      <c r="G43" s="18" t="s">
        <v>25</v>
      </c>
      <c r="H43" s="20" t="s">
        <v>26</v>
      </c>
      <c r="I43" s="18" t="s">
        <v>157</v>
      </c>
      <c r="J43" s="117" t="s">
        <v>162</v>
      </c>
      <c r="K43" s="37"/>
      <c r="L43" s="18">
        <f t="shared" ref="L43:L48" si="13">(N43+P43)/3</f>
        <v>800</v>
      </c>
      <c r="M43" s="18">
        <v>560</v>
      </c>
      <c r="N43" s="18">
        <f t="shared" ref="N43:N48" si="14">M43*3</f>
        <v>1680</v>
      </c>
      <c r="O43" s="18">
        <v>240</v>
      </c>
      <c r="P43" s="18">
        <f t="shared" ref="P43:P48" si="15">O43*3</f>
        <v>720</v>
      </c>
      <c r="Q43" s="59"/>
    </row>
    <row r="44" s="1" customFormat="1" ht="28" customHeight="1" spans="1:17">
      <c r="A44" s="17">
        <v>38</v>
      </c>
      <c r="B44" s="18" t="s">
        <v>163</v>
      </c>
      <c r="C44" s="18" t="s">
        <v>164</v>
      </c>
      <c r="D44" s="18">
        <f t="shared" si="12"/>
        <v>68</v>
      </c>
      <c r="E44" s="18" t="s">
        <v>165</v>
      </c>
      <c r="F44" s="18">
        <v>17057215046</v>
      </c>
      <c r="G44" s="18" t="s">
        <v>25</v>
      </c>
      <c r="H44" s="20" t="s">
        <v>26</v>
      </c>
      <c r="I44" s="18" t="s">
        <v>157</v>
      </c>
      <c r="J44" s="115" t="s">
        <v>166</v>
      </c>
      <c r="K44" s="18"/>
      <c r="L44" s="18">
        <f t="shared" si="13"/>
        <v>800</v>
      </c>
      <c r="M44" s="18">
        <v>560</v>
      </c>
      <c r="N44" s="18">
        <f t="shared" si="14"/>
        <v>1680</v>
      </c>
      <c r="O44" s="18">
        <v>240</v>
      </c>
      <c r="P44" s="18">
        <f t="shared" si="15"/>
        <v>720</v>
      </c>
      <c r="Q44" s="59"/>
    </row>
    <row r="45" s="1" customFormat="1" ht="28" customHeight="1" spans="1:17">
      <c r="A45" s="17">
        <v>39</v>
      </c>
      <c r="B45" s="18" t="s">
        <v>167</v>
      </c>
      <c r="C45" s="18" t="s">
        <v>168</v>
      </c>
      <c r="D45" s="18">
        <f t="shared" si="12"/>
        <v>66</v>
      </c>
      <c r="E45" s="18" t="s">
        <v>169</v>
      </c>
      <c r="F45" s="18">
        <v>18174551397</v>
      </c>
      <c r="G45" s="18" t="s">
        <v>25</v>
      </c>
      <c r="H45" s="20" t="s">
        <v>26</v>
      </c>
      <c r="I45" s="18" t="s">
        <v>157</v>
      </c>
      <c r="J45" s="115" t="s">
        <v>170</v>
      </c>
      <c r="K45" s="18"/>
      <c r="L45" s="18">
        <f t="shared" si="13"/>
        <v>800</v>
      </c>
      <c r="M45" s="18">
        <v>560</v>
      </c>
      <c r="N45" s="18">
        <f t="shared" si="14"/>
        <v>1680</v>
      </c>
      <c r="O45" s="18">
        <v>240</v>
      </c>
      <c r="P45" s="18">
        <f t="shared" si="15"/>
        <v>720</v>
      </c>
      <c r="Q45" s="59"/>
    </row>
    <row r="46" s="1" customFormat="1" ht="28" customHeight="1" spans="1:17">
      <c r="A46" s="17">
        <v>40</v>
      </c>
      <c r="B46" s="18" t="s">
        <v>269</v>
      </c>
      <c r="C46" s="18" t="s">
        <v>270</v>
      </c>
      <c r="D46" s="18">
        <f t="shared" si="12"/>
        <v>82</v>
      </c>
      <c r="E46" s="116" t="s">
        <v>271</v>
      </c>
      <c r="F46" s="18">
        <v>13874524310</v>
      </c>
      <c r="G46" s="18" t="s">
        <v>25</v>
      </c>
      <c r="H46" s="20" t="s">
        <v>26</v>
      </c>
      <c r="I46" s="18" t="s">
        <v>174</v>
      </c>
      <c r="J46" s="119" t="s">
        <v>272</v>
      </c>
      <c r="K46" s="49"/>
      <c r="L46" s="18">
        <f t="shared" si="13"/>
        <v>800</v>
      </c>
      <c r="M46" s="18">
        <v>560</v>
      </c>
      <c r="N46" s="18">
        <f t="shared" si="14"/>
        <v>1680</v>
      </c>
      <c r="O46" s="18">
        <v>240</v>
      </c>
      <c r="P46" s="18">
        <f t="shared" si="15"/>
        <v>720</v>
      </c>
      <c r="Q46" s="59"/>
    </row>
    <row r="47" s="1" customFormat="1" ht="28" customHeight="1" spans="1:17">
      <c r="A47" s="17">
        <v>41</v>
      </c>
      <c r="B47" s="18" t="s">
        <v>171</v>
      </c>
      <c r="C47" s="18" t="s">
        <v>172</v>
      </c>
      <c r="D47" s="18">
        <f t="shared" si="12"/>
        <v>63</v>
      </c>
      <c r="E47" s="116" t="s">
        <v>173</v>
      </c>
      <c r="F47" s="18">
        <v>18774741231</v>
      </c>
      <c r="G47" s="18" t="s">
        <v>25</v>
      </c>
      <c r="H47" s="20" t="s">
        <v>26</v>
      </c>
      <c r="I47" s="18" t="s">
        <v>174</v>
      </c>
      <c r="J47" s="50" t="s">
        <v>175</v>
      </c>
      <c r="K47" s="51"/>
      <c r="L47" s="18">
        <f t="shared" si="13"/>
        <v>800</v>
      </c>
      <c r="M47" s="18">
        <v>560</v>
      </c>
      <c r="N47" s="18">
        <f t="shared" si="14"/>
        <v>1680</v>
      </c>
      <c r="O47" s="18">
        <v>240</v>
      </c>
      <c r="P47" s="18">
        <f t="shared" si="15"/>
        <v>720</v>
      </c>
      <c r="Q47" s="59"/>
    </row>
    <row r="48" s="1" customFormat="1" ht="28" customHeight="1" spans="1:17">
      <c r="A48" s="17">
        <v>42</v>
      </c>
      <c r="B48" s="18" t="s">
        <v>171</v>
      </c>
      <c r="C48" s="18" t="s">
        <v>176</v>
      </c>
      <c r="D48" s="18">
        <f t="shared" si="12"/>
        <v>65</v>
      </c>
      <c r="E48" s="116" t="s">
        <v>177</v>
      </c>
      <c r="F48" s="18">
        <v>15974008906</v>
      </c>
      <c r="G48" s="18" t="s">
        <v>25</v>
      </c>
      <c r="H48" s="20" t="s">
        <v>26</v>
      </c>
      <c r="I48" s="18" t="s">
        <v>174</v>
      </c>
      <c r="J48" s="120" t="s">
        <v>279</v>
      </c>
      <c r="K48" s="53"/>
      <c r="L48" s="18">
        <f t="shared" si="13"/>
        <v>800</v>
      </c>
      <c r="M48" s="18">
        <v>560</v>
      </c>
      <c r="N48" s="18">
        <f t="shared" si="14"/>
        <v>1680</v>
      </c>
      <c r="O48" s="18">
        <v>240</v>
      </c>
      <c r="P48" s="18">
        <f t="shared" si="15"/>
        <v>720</v>
      </c>
      <c r="Q48" s="59"/>
    </row>
    <row r="49" s="1" customFormat="1" ht="28" customHeight="1" spans="1:17">
      <c r="A49" s="17">
        <v>43</v>
      </c>
      <c r="B49" s="24" t="s">
        <v>179</v>
      </c>
      <c r="C49" s="24" t="s">
        <v>180</v>
      </c>
      <c r="D49" s="24">
        <v>69</v>
      </c>
      <c r="E49" s="110" t="s">
        <v>181</v>
      </c>
      <c r="F49" s="24">
        <v>15226455796</v>
      </c>
      <c r="G49" s="24" t="s">
        <v>25</v>
      </c>
      <c r="H49" s="25" t="s">
        <v>26</v>
      </c>
      <c r="I49" s="24" t="s">
        <v>184</v>
      </c>
      <c r="J49" s="113" t="s">
        <v>185</v>
      </c>
      <c r="K49" s="55"/>
      <c r="L49" s="24"/>
      <c r="M49" s="24"/>
      <c r="N49" s="24">
        <v>1050</v>
      </c>
      <c r="O49" s="24"/>
      <c r="P49" s="24"/>
      <c r="Q49" s="61"/>
    </row>
    <row r="50" s="1" customFormat="1" ht="28" customHeight="1" spans="1:17">
      <c r="A50" s="17">
        <v>44</v>
      </c>
      <c r="B50" s="24" t="s">
        <v>187</v>
      </c>
      <c r="C50" s="24" t="s">
        <v>188</v>
      </c>
      <c r="D50" s="24">
        <v>60</v>
      </c>
      <c r="E50" s="110" t="s">
        <v>280</v>
      </c>
      <c r="F50" s="24">
        <v>14786599630</v>
      </c>
      <c r="G50" s="24" t="s">
        <v>25</v>
      </c>
      <c r="H50" s="25" t="s">
        <v>26</v>
      </c>
      <c r="I50" s="24" t="s">
        <v>184</v>
      </c>
      <c r="J50" s="113" t="s">
        <v>192</v>
      </c>
      <c r="K50" s="55"/>
      <c r="L50" s="24"/>
      <c r="M50" s="24"/>
      <c r="N50" s="24">
        <v>1050</v>
      </c>
      <c r="O50" s="24"/>
      <c r="P50" s="24"/>
      <c r="Q50" s="61"/>
    </row>
    <row r="51" s="1" customFormat="1" ht="28" customHeight="1" spans="1:17">
      <c r="A51" s="17">
        <v>45</v>
      </c>
      <c r="B51" s="24" t="s">
        <v>179</v>
      </c>
      <c r="C51" s="24" t="s">
        <v>194</v>
      </c>
      <c r="D51" s="24">
        <v>76</v>
      </c>
      <c r="E51" s="110" t="s">
        <v>195</v>
      </c>
      <c r="F51" s="24">
        <v>15674568399</v>
      </c>
      <c r="G51" s="24" t="s">
        <v>25</v>
      </c>
      <c r="H51" s="25" t="s">
        <v>26</v>
      </c>
      <c r="I51" s="24" t="s">
        <v>184</v>
      </c>
      <c r="J51" s="113" t="s">
        <v>281</v>
      </c>
      <c r="K51" s="55"/>
      <c r="L51" s="24"/>
      <c r="M51" s="24"/>
      <c r="N51" s="24">
        <v>1050</v>
      </c>
      <c r="O51" s="24"/>
      <c r="P51" s="24"/>
      <c r="Q51" s="61"/>
    </row>
    <row r="52" s="1" customFormat="1" ht="28" customHeight="1" spans="1:17">
      <c r="A52" s="17"/>
      <c r="B52" s="18"/>
      <c r="C52" s="18"/>
      <c r="D52" s="18"/>
      <c r="E52" s="18"/>
      <c r="F52" s="18"/>
      <c r="G52" s="18"/>
      <c r="H52" s="20"/>
      <c r="I52" s="18"/>
      <c r="J52" s="42"/>
      <c r="K52" s="43"/>
      <c r="L52" s="18">
        <f>SUM(L5:L48)</f>
        <v>20200</v>
      </c>
      <c r="M52" s="18">
        <f>SUM(M5:M48)</f>
        <v>14140</v>
      </c>
      <c r="N52" s="18">
        <f>SUM(N5:N51)</f>
        <v>47670</v>
      </c>
      <c r="O52" s="18">
        <f>SUM(O5:O48)</f>
        <v>6300</v>
      </c>
      <c r="P52" s="18">
        <f>SUM(P5:P48)</f>
        <v>18540</v>
      </c>
      <c r="Q52" s="59"/>
    </row>
    <row r="53" s="1" customFormat="1" ht="30" customHeight="1" spans="1:17">
      <c r="A53" s="21"/>
      <c r="B53" s="21"/>
      <c r="C53" s="21" t="s">
        <v>278</v>
      </c>
      <c r="D53" s="21"/>
      <c r="E53" s="22"/>
      <c r="F53" s="22"/>
      <c r="G53" s="21" t="s">
        <v>245</v>
      </c>
      <c r="H53" s="23"/>
      <c r="I53" s="21"/>
      <c r="J53" s="39" t="s">
        <v>246</v>
      </c>
      <c r="K53" s="40"/>
      <c r="L53" s="21"/>
      <c r="M53" s="21"/>
      <c r="N53" s="21"/>
      <c r="Q53" s="2"/>
    </row>
  </sheetData>
  <mergeCells count="79">
    <mergeCell ref="A1:Q1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A16:B16"/>
    <mergeCell ref="C16:D16"/>
    <mergeCell ref="E16:F16"/>
    <mergeCell ref="G16:H16"/>
    <mergeCell ref="J16:M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A36:B36"/>
    <mergeCell ref="C36:D36"/>
    <mergeCell ref="E36:F36"/>
    <mergeCell ref="G36:H36"/>
    <mergeCell ref="J36:M36"/>
    <mergeCell ref="J37:K37"/>
    <mergeCell ref="J38:K38"/>
    <mergeCell ref="J39:K39"/>
    <mergeCell ref="J40:K40"/>
    <mergeCell ref="N40:O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A53:B53"/>
    <mergeCell ref="C53:D53"/>
    <mergeCell ref="E53:F53"/>
    <mergeCell ref="G53:H53"/>
    <mergeCell ref="J53:M5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J3:K4"/>
  </mergeCells>
  <pageMargins left="0.75" right="0.75" top="0.747916666666667" bottom="0.472222222222222" header="0.5" footer="0.5"/>
  <pageSetup paperSize="9" scale="9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workbookViewId="0">
      <selection activeCell="J22" sqref="J22"/>
    </sheetView>
  </sheetViews>
  <sheetFormatPr defaultColWidth="9" defaultRowHeight="15.6"/>
  <cols>
    <col min="1" max="1" width="3.5" style="62" customWidth="1"/>
    <col min="2" max="2" width="9.62962962962963" style="62" customWidth="1"/>
    <col min="3" max="3" width="11" style="62" customWidth="1"/>
    <col min="4" max="4" width="6.62962962962963" style="62" customWidth="1"/>
    <col min="5" max="5" width="21.75" style="63" customWidth="1"/>
    <col min="6" max="6" width="21.75" style="63" hidden="1" customWidth="1"/>
    <col min="7" max="7" width="24.3796296296296" style="63" customWidth="1"/>
    <col min="8" max="8" width="14.3796296296296" style="63" hidden="1" customWidth="1"/>
    <col min="9" max="9" width="10.3796296296296" style="62" customWidth="1"/>
    <col min="10" max="10" width="20" style="101" customWidth="1"/>
    <col min="11" max="11" width="9.75" style="62" customWidth="1"/>
    <col min="12" max="12" width="24.3796296296296" style="62" customWidth="1"/>
    <col min="13" max="13" width="27.75" style="101" hidden="1" customWidth="1"/>
    <col min="14" max="14" width="7.75" style="62" customWidth="1"/>
    <col min="15" max="15" width="11.3796296296296" style="62" customWidth="1"/>
    <col min="16" max="16" width="13.1296296296296" style="62" customWidth="1"/>
    <col min="17" max="17" width="8.87962962962963" style="62" hidden="1" customWidth="1"/>
    <col min="18" max="18" width="11.3796296296296" style="62" hidden="1" customWidth="1"/>
    <col min="19" max="19" width="12.3796296296296" style="62" customWidth="1"/>
    <col min="20" max="16384" width="9" style="62"/>
  </cols>
  <sheetData>
    <row r="1" s="62" customFormat="1" ht="29" customHeight="1" spans="1:19">
      <c r="A1" s="67" t="s">
        <v>221</v>
      </c>
      <c r="B1" s="67"/>
      <c r="C1" s="67"/>
      <c r="D1" s="67"/>
      <c r="E1" s="68"/>
      <c r="F1" s="68"/>
      <c r="G1" s="68"/>
      <c r="H1" s="68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="62" customFormat="1" ht="29" customHeight="1" spans="1:19">
      <c r="A2" s="66" t="s">
        <v>222</v>
      </c>
      <c r="B2" s="66"/>
      <c r="C2" s="66"/>
      <c r="D2" s="66"/>
      <c r="E2" s="72"/>
      <c r="F2" s="102" t="s">
        <v>223</v>
      </c>
      <c r="G2" s="102"/>
      <c r="H2" s="102" t="s">
        <v>224</v>
      </c>
      <c r="I2" s="102"/>
      <c r="J2" s="102"/>
      <c r="K2" s="81" t="s">
        <v>225</v>
      </c>
      <c r="L2" s="81"/>
      <c r="M2" s="81" t="s">
        <v>226</v>
      </c>
      <c r="N2" s="83"/>
      <c r="O2" s="101" t="s">
        <v>227</v>
      </c>
      <c r="P2" s="65" t="s">
        <v>4</v>
      </c>
      <c r="Q2" s="65"/>
      <c r="R2" s="65"/>
      <c r="S2" s="65"/>
    </row>
    <row r="3" s="62" customFormat="1" spans="1:19">
      <c r="A3" s="74" t="s">
        <v>5</v>
      </c>
      <c r="B3" s="74" t="s">
        <v>6</v>
      </c>
      <c r="C3" s="74" t="s">
        <v>7</v>
      </c>
      <c r="D3" s="74" t="s">
        <v>8</v>
      </c>
      <c r="E3" s="76" t="s">
        <v>9</v>
      </c>
      <c r="F3" s="75" t="s">
        <v>9</v>
      </c>
      <c r="G3" s="76" t="s">
        <v>10</v>
      </c>
      <c r="H3" s="76" t="s">
        <v>10</v>
      </c>
      <c r="I3" s="77" t="s">
        <v>11</v>
      </c>
      <c r="J3" s="104" t="s">
        <v>12</v>
      </c>
      <c r="K3" s="77" t="s">
        <v>13</v>
      </c>
      <c r="L3" s="86" t="s">
        <v>14</v>
      </c>
      <c r="M3" s="86" t="s">
        <v>14</v>
      </c>
      <c r="N3" s="88" t="s">
        <v>228</v>
      </c>
      <c r="O3" s="74" t="s">
        <v>16</v>
      </c>
      <c r="P3" s="74" t="s">
        <v>229</v>
      </c>
      <c r="Q3" s="74" t="s">
        <v>18</v>
      </c>
      <c r="R3" s="74" t="s">
        <v>19</v>
      </c>
      <c r="S3" s="77" t="s">
        <v>20</v>
      </c>
    </row>
    <row r="4" s="62" customFormat="1" ht="60" customHeight="1" spans="1:19">
      <c r="A4" s="74"/>
      <c r="B4" s="74"/>
      <c r="C4" s="74"/>
      <c r="D4" s="74"/>
      <c r="E4" s="76"/>
      <c r="F4" s="75"/>
      <c r="G4" s="76"/>
      <c r="H4" s="76"/>
      <c r="I4" s="77"/>
      <c r="J4" s="79"/>
      <c r="K4" s="77"/>
      <c r="L4" s="89"/>
      <c r="M4" s="89"/>
      <c r="N4" s="88"/>
      <c r="O4" s="74"/>
      <c r="P4" s="74"/>
      <c r="Q4" s="74"/>
      <c r="R4" s="74"/>
      <c r="S4" s="77"/>
    </row>
    <row r="5" s="62" customFormat="1" ht="28" customHeight="1" spans="1:19">
      <c r="A5" s="80">
        <v>1</v>
      </c>
      <c r="B5" s="24" t="s">
        <v>227</v>
      </c>
      <c r="C5" s="24" t="s">
        <v>227</v>
      </c>
      <c r="D5" s="24" t="s">
        <v>227</v>
      </c>
      <c r="E5" s="111" t="s">
        <v>230</v>
      </c>
      <c r="F5" s="103" t="str">
        <f>REPLACE(E5,7,6,"****")</f>
        <v>433002****xx</v>
      </c>
      <c r="G5" s="24" t="s">
        <v>231</v>
      </c>
      <c r="H5" s="24" t="str">
        <f>REPLACE(G5,7,4,"****")</f>
        <v>1521xx****</v>
      </c>
      <c r="I5" s="80" t="s">
        <v>25</v>
      </c>
      <c r="J5" s="99" t="s">
        <v>26</v>
      </c>
      <c r="K5" s="80" t="s">
        <v>114</v>
      </c>
      <c r="L5" s="109" t="s">
        <v>232</v>
      </c>
      <c r="M5" s="44" t="str">
        <f>REPLACE(L5,7,4,"****")</f>
        <v>810xxx****</v>
      </c>
      <c r="N5" s="24">
        <v>550</v>
      </c>
      <c r="O5" s="24">
        <v>385</v>
      </c>
      <c r="P5" s="24">
        <f>O5*3</f>
        <v>1155</v>
      </c>
      <c r="Q5" s="24">
        <v>165</v>
      </c>
      <c r="R5" s="24">
        <f>Q5*3</f>
        <v>495</v>
      </c>
      <c r="S5" s="60"/>
    </row>
    <row r="6" s="62" customFormat="1" ht="28" customHeight="1" spans="1:19">
      <c r="A6" s="80"/>
      <c r="B6" s="24"/>
      <c r="C6" s="24"/>
      <c r="D6" s="24"/>
      <c r="E6" s="103"/>
      <c r="F6" s="103"/>
      <c r="G6" s="24"/>
      <c r="H6" s="24"/>
      <c r="I6" s="80"/>
      <c r="J6" s="99"/>
      <c r="K6" s="80"/>
      <c r="L6" s="44"/>
      <c r="M6" s="44"/>
      <c r="N6" s="24"/>
      <c r="O6" s="24"/>
      <c r="P6" s="24"/>
      <c r="Q6" s="24"/>
      <c r="R6" s="24"/>
      <c r="S6" s="60"/>
    </row>
    <row r="7" s="62" customFormat="1" ht="28" customHeight="1" spans="1:19">
      <c r="A7" s="80"/>
      <c r="B7" s="24"/>
      <c r="C7" s="24"/>
      <c r="D7" s="24"/>
      <c r="E7" s="103"/>
      <c r="F7" s="103"/>
      <c r="G7" s="24"/>
      <c r="H7" s="24"/>
      <c r="I7" s="80"/>
      <c r="J7" s="99"/>
      <c r="K7" s="80"/>
      <c r="L7" s="44"/>
      <c r="M7" s="44"/>
      <c r="N7" s="24"/>
      <c r="O7" s="24"/>
      <c r="P7" s="24"/>
      <c r="Q7" s="24"/>
      <c r="R7" s="24"/>
      <c r="S7" s="60"/>
    </row>
    <row r="8" s="62" customFormat="1" ht="28" customHeight="1" spans="1:19">
      <c r="A8" s="80"/>
      <c r="B8" s="24"/>
      <c r="C8" s="24"/>
      <c r="D8" s="24"/>
      <c r="E8" s="103"/>
      <c r="F8" s="103"/>
      <c r="G8" s="24"/>
      <c r="H8" s="24"/>
      <c r="I8" s="80"/>
      <c r="J8" s="99"/>
      <c r="K8" s="80"/>
      <c r="L8" s="44"/>
      <c r="M8" s="44"/>
      <c r="N8" s="24"/>
      <c r="O8" s="24"/>
      <c r="P8" s="24"/>
      <c r="Q8" s="24"/>
      <c r="R8" s="24"/>
      <c r="S8" s="60"/>
    </row>
    <row r="9" s="62" customFormat="1" ht="28" customHeight="1" spans="1:19">
      <c r="A9" s="80"/>
      <c r="B9" s="24"/>
      <c r="C9" s="24"/>
      <c r="D9" s="24"/>
      <c r="E9" s="103"/>
      <c r="F9" s="103"/>
      <c r="G9" s="24"/>
      <c r="H9" s="24"/>
      <c r="I9" s="80"/>
      <c r="J9" s="99"/>
      <c r="K9" s="80"/>
      <c r="L9" s="44"/>
      <c r="M9" s="44"/>
      <c r="N9" s="24"/>
      <c r="O9" s="24"/>
      <c r="P9" s="24"/>
      <c r="Q9" s="24"/>
      <c r="R9" s="24"/>
      <c r="S9" s="60"/>
    </row>
    <row r="10" s="62" customFormat="1" ht="28" customHeight="1" spans="1:19">
      <c r="A10" s="80"/>
      <c r="B10" s="24"/>
      <c r="C10" s="24"/>
      <c r="D10" s="24"/>
      <c r="E10" s="103"/>
      <c r="F10" s="103"/>
      <c r="G10" s="24"/>
      <c r="H10" s="24"/>
      <c r="I10" s="80"/>
      <c r="J10" s="99"/>
      <c r="K10" s="80"/>
      <c r="L10" s="44"/>
      <c r="M10" s="44"/>
      <c r="N10" s="24"/>
      <c r="O10" s="24"/>
      <c r="P10" s="24"/>
      <c r="Q10" s="24"/>
      <c r="R10" s="24"/>
      <c r="S10" s="60"/>
    </row>
    <row r="11" s="62" customFormat="1" ht="28" customHeight="1" spans="1:19">
      <c r="A11" s="80"/>
      <c r="B11" s="24"/>
      <c r="C11" s="24"/>
      <c r="D11" s="24"/>
      <c r="E11" s="103"/>
      <c r="F11" s="103"/>
      <c r="G11" s="24"/>
      <c r="H11" s="24"/>
      <c r="I11" s="80"/>
      <c r="J11" s="99"/>
      <c r="K11" s="80"/>
      <c r="L11" s="44"/>
      <c r="M11" s="44"/>
      <c r="N11" s="24"/>
      <c r="O11" s="24"/>
      <c r="P11" s="24"/>
      <c r="Q11" s="24"/>
      <c r="R11" s="24"/>
      <c r="S11" s="60"/>
    </row>
    <row r="12" s="62" customFormat="1" ht="28" customHeight="1" spans="1:19">
      <c r="A12" s="80"/>
      <c r="B12" s="24"/>
      <c r="C12" s="24"/>
      <c r="D12" s="24"/>
      <c r="E12" s="103"/>
      <c r="F12" s="103"/>
      <c r="G12" s="24"/>
      <c r="H12" s="24"/>
      <c r="I12" s="80"/>
      <c r="J12" s="99"/>
      <c r="K12" s="80"/>
      <c r="L12" s="44"/>
      <c r="M12" s="44"/>
      <c r="N12" s="24"/>
      <c r="O12" s="24"/>
      <c r="P12" s="24"/>
      <c r="Q12" s="24"/>
      <c r="R12" s="24"/>
      <c r="S12" s="60"/>
    </row>
    <row r="13" s="62" customFormat="1" ht="28" customHeight="1" spans="1:19">
      <c r="A13" s="80"/>
      <c r="B13" s="24"/>
      <c r="C13" s="24"/>
      <c r="D13" s="24"/>
      <c r="E13" s="24"/>
      <c r="F13" s="103"/>
      <c r="G13" s="24"/>
      <c r="H13" s="24"/>
      <c r="I13" s="24"/>
      <c r="J13" s="44"/>
      <c r="K13" s="24"/>
      <c r="L13" s="44"/>
      <c r="M13" s="44"/>
      <c r="N13" s="24"/>
      <c r="O13" s="24"/>
      <c r="P13" s="24"/>
      <c r="Q13" s="24"/>
      <c r="R13" s="24"/>
      <c r="S13" s="60"/>
    </row>
    <row r="14" s="62" customFormat="1" ht="28" customHeight="1" spans="1:19">
      <c r="A14" s="80"/>
      <c r="B14" s="24"/>
      <c r="C14" s="24"/>
      <c r="D14" s="24"/>
      <c r="E14" s="24"/>
      <c r="F14" s="103"/>
      <c r="G14" s="24"/>
      <c r="H14" s="24"/>
      <c r="I14" s="24"/>
      <c r="J14" s="44"/>
      <c r="K14" s="24"/>
      <c r="L14" s="54"/>
      <c r="M14" s="44"/>
      <c r="N14" s="24"/>
      <c r="O14" s="24"/>
      <c r="P14" s="24"/>
      <c r="Q14" s="24"/>
      <c r="R14" s="24"/>
      <c r="S14" s="60"/>
    </row>
    <row r="15" s="62" customFormat="1" ht="28" customHeight="1" spans="1:19">
      <c r="A15" s="80"/>
      <c r="B15" s="24"/>
      <c r="C15" s="24"/>
      <c r="D15" s="24"/>
      <c r="E15" s="24"/>
      <c r="F15" s="103"/>
      <c r="G15" s="24"/>
      <c r="H15" s="24"/>
      <c r="I15" s="24"/>
      <c r="J15" s="44"/>
      <c r="K15" s="24"/>
      <c r="L15" s="46"/>
      <c r="M15" s="44"/>
      <c r="N15" s="24"/>
      <c r="O15" s="24"/>
      <c r="P15" s="24"/>
      <c r="Q15" s="24"/>
      <c r="R15" s="24"/>
      <c r="S15" s="24"/>
    </row>
    <row r="16" s="62" customFormat="1" ht="28" customHeight="1" spans="1:19">
      <c r="A16" s="80"/>
      <c r="B16" s="24"/>
      <c r="C16" s="24" t="s">
        <v>220</v>
      </c>
      <c r="D16" s="24"/>
      <c r="E16" s="103"/>
      <c r="F16" s="103"/>
      <c r="G16" s="24"/>
      <c r="H16" s="24"/>
      <c r="I16" s="80"/>
      <c r="J16" s="99"/>
      <c r="K16" s="80"/>
      <c r="L16" s="44"/>
      <c r="M16" s="44"/>
      <c r="N16" s="24">
        <f>SUM(N5:N15)</f>
        <v>550</v>
      </c>
      <c r="O16" s="99">
        <f>SUM(O5:O15)</f>
        <v>385</v>
      </c>
      <c r="P16" s="99">
        <f>SUM(P5:P15)</f>
        <v>1155</v>
      </c>
      <c r="Q16" s="99">
        <f>SUM(Q5:Q15)</f>
        <v>165</v>
      </c>
      <c r="R16" s="99">
        <f>SUM(R5:R15)</f>
        <v>495</v>
      </c>
      <c r="S16" s="80"/>
    </row>
    <row r="23" spans="12:13">
      <c r="L23" s="105"/>
      <c r="M23" s="105"/>
    </row>
    <row r="24" spans="12:13">
      <c r="L24" s="105"/>
      <c r="M24" s="105"/>
    </row>
    <row r="25" spans="12:13">
      <c r="L25" s="105"/>
      <c r="M25" s="105"/>
    </row>
    <row r="26" spans="12:13">
      <c r="L26" s="106"/>
      <c r="M26" s="107"/>
    </row>
  </sheetData>
  <mergeCells count="26">
    <mergeCell ref="A1:S1"/>
    <mergeCell ref="A2:D2"/>
    <mergeCell ref="F2:G2"/>
    <mergeCell ref="H2:J2"/>
    <mergeCell ref="K2:L2"/>
    <mergeCell ref="M2:N2"/>
    <mergeCell ref="P2:S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pageMargins left="1.18055555555556" right="1.18055555555556" top="0.865972222222222" bottom="0.590277777777778" header="0.5" footer="0.5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H19" sqref="H19"/>
    </sheetView>
  </sheetViews>
  <sheetFormatPr defaultColWidth="9" defaultRowHeight="15.6" outlineLevelRow="6"/>
  <cols>
    <col min="1" max="1" width="3.5" style="62" customWidth="1"/>
    <col min="2" max="2" width="9.62962962962963" style="62" customWidth="1"/>
    <col min="3" max="3" width="11" style="62" customWidth="1"/>
    <col min="4" max="4" width="6.62962962962963" style="62" customWidth="1"/>
    <col min="5" max="5" width="21.75" style="63" customWidth="1"/>
    <col min="6" max="6" width="13.1296296296296" style="63" customWidth="1"/>
    <col min="7" max="7" width="10.3796296296296" style="62" customWidth="1"/>
    <col min="8" max="8" width="10.3796296296296" style="64" customWidth="1"/>
    <col min="9" max="9" width="9.75" style="62" customWidth="1"/>
    <col min="10" max="10" width="14.1296296296296" style="65" customWidth="1"/>
    <col min="11" max="11" width="7.37962962962963" style="66" customWidth="1"/>
    <col min="12" max="12" width="7.75" style="62" customWidth="1"/>
    <col min="13" max="13" width="11.3796296296296" style="62" customWidth="1"/>
    <col min="14" max="14" width="13.1296296296296" style="62" customWidth="1"/>
    <col min="15" max="15" width="8.87962962962963" style="62" hidden="1" customWidth="1"/>
    <col min="16" max="16" width="11.3796296296296" style="62" hidden="1" customWidth="1"/>
    <col min="17" max="17" width="11.8796296296296" style="63" customWidth="1"/>
    <col min="18" max="18" width="9" style="62" hidden="1" customWidth="1"/>
    <col min="19" max="16384" width="9" style="62"/>
  </cols>
  <sheetData>
    <row r="1" s="62" customFormat="1" ht="29" customHeight="1" spans="1:17">
      <c r="A1" s="67" t="s">
        <v>233</v>
      </c>
      <c r="B1" s="67"/>
      <c r="C1" s="67"/>
      <c r="D1" s="67"/>
      <c r="E1" s="68"/>
      <c r="F1" s="68"/>
      <c r="G1" s="67"/>
      <c r="H1" s="69"/>
      <c r="I1" s="67"/>
      <c r="J1" s="67"/>
      <c r="K1" s="84"/>
      <c r="L1" s="67"/>
      <c r="M1" s="67"/>
      <c r="N1" s="67"/>
      <c r="O1" s="67"/>
      <c r="P1" s="67"/>
      <c r="Q1" s="68"/>
    </row>
    <row r="2" s="62" customFormat="1" ht="29" customHeight="1" spans="1:17">
      <c r="A2" s="70" t="s">
        <v>234</v>
      </c>
      <c r="B2" s="70"/>
      <c r="C2" s="70"/>
      <c r="D2" s="71"/>
      <c r="E2" s="72"/>
      <c r="F2" s="72"/>
      <c r="G2" s="71"/>
      <c r="H2" s="73"/>
      <c r="I2" s="71"/>
      <c r="J2" s="65" t="s">
        <v>4</v>
      </c>
      <c r="K2" s="85"/>
      <c r="L2" s="71"/>
      <c r="M2" s="71"/>
      <c r="N2" s="71"/>
      <c r="O2" s="71"/>
      <c r="P2" s="71"/>
      <c r="Q2" s="93"/>
    </row>
    <row r="3" s="62" customFormat="1" spans="1:17">
      <c r="A3" s="74" t="s">
        <v>5</v>
      </c>
      <c r="B3" s="74" t="s">
        <v>6</v>
      </c>
      <c r="C3" s="74" t="s">
        <v>7</v>
      </c>
      <c r="D3" s="74" t="s">
        <v>8</v>
      </c>
      <c r="E3" s="75" t="s">
        <v>9</v>
      </c>
      <c r="F3" s="76" t="s">
        <v>10</v>
      </c>
      <c r="G3" s="77" t="s">
        <v>11</v>
      </c>
      <c r="H3" s="78" t="s">
        <v>12</v>
      </c>
      <c r="I3" s="77" t="s">
        <v>13</v>
      </c>
      <c r="J3" s="86" t="s">
        <v>14</v>
      </c>
      <c r="K3" s="87"/>
      <c r="L3" s="88" t="s">
        <v>228</v>
      </c>
      <c r="M3" s="74" t="s">
        <v>16</v>
      </c>
      <c r="N3" s="74" t="s">
        <v>235</v>
      </c>
      <c r="O3" s="74" t="s">
        <v>236</v>
      </c>
      <c r="P3" s="74" t="s">
        <v>237</v>
      </c>
      <c r="Q3" s="77" t="s">
        <v>20</v>
      </c>
    </row>
    <row r="4" s="62" customFormat="1" ht="63" customHeight="1" spans="1:17">
      <c r="A4" s="74"/>
      <c r="B4" s="74"/>
      <c r="C4" s="74"/>
      <c r="D4" s="74"/>
      <c r="E4" s="75"/>
      <c r="F4" s="75"/>
      <c r="G4" s="77"/>
      <c r="H4" s="79"/>
      <c r="I4" s="77"/>
      <c r="J4" s="89"/>
      <c r="K4" s="90"/>
      <c r="L4" s="88"/>
      <c r="M4" s="74"/>
      <c r="N4" s="74"/>
      <c r="O4" s="74"/>
      <c r="P4" s="74"/>
      <c r="Q4" s="77"/>
    </row>
    <row r="5" s="62" customFormat="1" ht="28" customHeight="1" spans="1:18">
      <c r="A5" s="80">
        <v>1</v>
      </c>
      <c r="B5" s="24" t="s">
        <v>238</v>
      </c>
      <c r="C5" s="24" t="s">
        <v>239</v>
      </c>
      <c r="D5" s="24">
        <v>60</v>
      </c>
      <c r="E5" s="110" t="s">
        <v>31</v>
      </c>
      <c r="F5" s="24">
        <v>13187142871</v>
      </c>
      <c r="G5" s="24" t="s">
        <v>25</v>
      </c>
      <c r="H5" s="25" t="s">
        <v>60</v>
      </c>
      <c r="I5" s="24" t="s">
        <v>240</v>
      </c>
      <c r="J5" s="113" t="s">
        <v>241</v>
      </c>
      <c r="K5" s="55"/>
      <c r="L5" s="24">
        <v>800</v>
      </c>
      <c r="M5" s="24">
        <v>560</v>
      </c>
      <c r="N5" s="24">
        <f>M5*2</f>
        <v>1120</v>
      </c>
      <c r="O5" s="24">
        <v>0</v>
      </c>
      <c r="P5" s="24">
        <v>0</v>
      </c>
      <c r="Q5" s="60" t="s">
        <v>242</v>
      </c>
      <c r="R5" s="62" t="s">
        <v>243</v>
      </c>
    </row>
    <row r="6" s="62" customFormat="1" ht="28" customHeight="1" spans="1:17">
      <c r="A6" s="80"/>
      <c r="B6" s="24" t="s">
        <v>220</v>
      </c>
      <c r="C6" s="24"/>
      <c r="D6" s="24"/>
      <c r="E6" s="24"/>
      <c r="F6" s="24"/>
      <c r="G6" s="24"/>
      <c r="H6" s="25"/>
      <c r="I6" s="24"/>
      <c r="J6" s="54"/>
      <c r="K6" s="55"/>
      <c r="L6" s="24">
        <f>SUM(L5:L5)</f>
        <v>800</v>
      </c>
      <c r="M6" s="24">
        <f>SUM(M5:M5)</f>
        <v>560</v>
      </c>
      <c r="N6" s="24">
        <f>SUM(N5:N5)</f>
        <v>1120</v>
      </c>
      <c r="O6" s="24">
        <f>SUM(O5:O5)</f>
        <v>0</v>
      </c>
      <c r="P6" s="24">
        <f>SUM(P5:P5)</f>
        <v>0</v>
      </c>
      <c r="Q6" s="60"/>
    </row>
    <row r="7" s="62" customFormat="1" ht="30" customHeight="1" spans="1:17">
      <c r="A7" s="81"/>
      <c r="B7" s="81"/>
      <c r="C7" s="81" t="s">
        <v>244</v>
      </c>
      <c r="D7" s="81"/>
      <c r="E7" s="82"/>
      <c r="F7" s="82"/>
      <c r="G7" s="81" t="s">
        <v>245</v>
      </c>
      <c r="H7" s="83"/>
      <c r="I7" s="81"/>
      <c r="J7" s="91" t="s">
        <v>246</v>
      </c>
      <c r="K7" s="92"/>
      <c r="L7" s="81"/>
      <c r="M7" s="81"/>
      <c r="N7" s="81"/>
      <c r="Q7" s="63"/>
    </row>
  </sheetData>
  <autoFilter xmlns:etc="http://www.wps.cn/officeDocument/2017/etCustomData" ref="A1:Q7" etc:filterBottomFollowUsedRange="0">
    <extLst/>
  </autoFilter>
  <mergeCells count="25">
    <mergeCell ref="A1:Q1"/>
    <mergeCell ref="A2:C2"/>
    <mergeCell ref="J5:K5"/>
    <mergeCell ref="J6:K6"/>
    <mergeCell ref="A7:B7"/>
    <mergeCell ref="C7:D7"/>
    <mergeCell ref="E7:F7"/>
    <mergeCell ref="G7:H7"/>
    <mergeCell ref="J7:M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J3:K4"/>
  </mergeCells>
  <pageMargins left="1.92847222222222" right="0.751388888888889" top="0.472222222222222" bottom="0.590277777777778" header="0.314583333333333" footer="0.5"/>
  <pageSetup paperSize="9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A1" sqref="A1:Q8"/>
    </sheetView>
  </sheetViews>
  <sheetFormatPr defaultColWidth="9" defaultRowHeight="15.6" outlineLevelRow="7"/>
  <cols>
    <col min="1" max="1" width="3.5" style="62" customWidth="1"/>
    <col min="2" max="2" width="9.62962962962963" style="62" customWidth="1"/>
    <col min="3" max="3" width="11" style="62" customWidth="1"/>
    <col min="4" max="4" width="6.62962962962963" style="62" customWidth="1"/>
    <col min="5" max="5" width="21.75" style="63" customWidth="1"/>
    <col min="6" max="6" width="13.1296296296296" style="63" customWidth="1"/>
    <col min="7" max="7" width="10.3796296296296" style="62" customWidth="1"/>
    <col min="8" max="8" width="10.3796296296296" style="64" customWidth="1"/>
    <col min="9" max="9" width="9.75" style="62" customWidth="1"/>
    <col min="10" max="10" width="14.1296296296296" style="65" customWidth="1"/>
    <col min="11" max="11" width="7.37962962962963" style="66" customWidth="1"/>
    <col min="12" max="12" width="7.75" style="62" customWidth="1"/>
    <col min="13" max="13" width="11.3796296296296" style="62" customWidth="1"/>
    <col min="14" max="14" width="13.1296296296296" style="62" customWidth="1"/>
    <col min="15" max="15" width="8.87962962962963" style="62" hidden="1" customWidth="1"/>
    <col min="16" max="16" width="11.3796296296296" style="62" hidden="1" customWidth="1"/>
    <col min="17" max="17" width="11.8796296296296" style="63" customWidth="1"/>
    <col min="18" max="18" width="9" style="62" hidden="1" customWidth="1"/>
    <col min="19" max="16384" width="9" style="62"/>
  </cols>
  <sheetData>
    <row r="1" s="62" customFormat="1" ht="29" customHeight="1" spans="1:17">
      <c r="A1" s="67" t="s">
        <v>233</v>
      </c>
      <c r="B1" s="67"/>
      <c r="C1" s="67"/>
      <c r="D1" s="67"/>
      <c r="E1" s="68"/>
      <c r="F1" s="68"/>
      <c r="G1" s="67"/>
      <c r="H1" s="69"/>
      <c r="I1" s="67"/>
      <c r="J1" s="67"/>
      <c r="K1" s="84"/>
      <c r="L1" s="67"/>
      <c r="M1" s="67"/>
      <c r="N1" s="67"/>
      <c r="O1" s="67"/>
      <c r="P1" s="67"/>
      <c r="Q1" s="68"/>
    </row>
    <row r="2" s="62" customFormat="1" ht="29" customHeight="1" spans="1:17">
      <c r="A2" s="70" t="s">
        <v>234</v>
      </c>
      <c r="B2" s="70"/>
      <c r="C2" s="70"/>
      <c r="D2" s="71"/>
      <c r="E2" s="72"/>
      <c r="F2" s="72"/>
      <c r="G2" s="71"/>
      <c r="H2" s="73"/>
      <c r="I2" s="71"/>
      <c r="J2" s="65" t="s">
        <v>4</v>
      </c>
      <c r="K2" s="85"/>
      <c r="L2" s="71"/>
      <c r="M2" s="71"/>
      <c r="N2" s="71"/>
      <c r="O2" s="71"/>
      <c r="P2" s="71"/>
      <c r="Q2" s="93"/>
    </row>
    <row r="3" s="62" customFormat="1" spans="1:17">
      <c r="A3" s="74" t="s">
        <v>5</v>
      </c>
      <c r="B3" s="74" t="s">
        <v>6</v>
      </c>
      <c r="C3" s="74" t="s">
        <v>7</v>
      </c>
      <c r="D3" s="74" t="s">
        <v>8</v>
      </c>
      <c r="E3" s="75" t="s">
        <v>9</v>
      </c>
      <c r="F3" s="76" t="s">
        <v>10</v>
      </c>
      <c r="G3" s="77" t="s">
        <v>11</v>
      </c>
      <c r="H3" s="78" t="s">
        <v>12</v>
      </c>
      <c r="I3" s="77" t="s">
        <v>13</v>
      </c>
      <c r="J3" s="86" t="s">
        <v>14</v>
      </c>
      <c r="K3" s="87"/>
      <c r="L3" s="88" t="s">
        <v>228</v>
      </c>
      <c r="M3" s="74" t="s">
        <v>16</v>
      </c>
      <c r="N3" s="74" t="s">
        <v>229</v>
      </c>
      <c r="O3" s="74" t="s">
        <v>236</v>
      </c>
      <c r="P3" s="74" t="s">
        <v>237</v>
      </c>
      <c r="Q3" s="77" t="s">
        <v>20</v>
      </c>
    </row>
    <row r="4" s="62" customFormat="1" ht="63" customHeight="1" spans="1:17">
      <c r="A4" s="74"/>
      <c r="B4" s="74"/>
      <c r="C4" s="74"/>
      <c r="D4" s="74"/>
      <c r="E4" s="75"/>
      <c r="F4" s="75"/>
      <c r="G4" s="77"/>
      <c r="H4" s="79"/>
      <c r="I4" s="77"/>
      <c r="J4" s="89"/>
      <c r="K4" s="90"/>
      <c r="L4" s="88"/>
      <c r="M4" s="74"/>
      <c r="N4" s="74"/>
      <c r="O4" s="74"/>
      <c r="P4" s="74"/>
      <c r="Q4" s="77"/>
    </row>
    <row r="5" s="62" customFormat="1" ht="28" customHeight="1" spans="1:18">
      <c r="A5" s="80">
        <v>1</v>
      </c>
      <c r="B5" s="24" t="s">
        <v>21</v>
      </c>
      <c r="C5" s="24" t="s">
        <v>22</v>
      </c>
      <c r="D5" s="24">
        <f>2025-MID(E5,7,4)</f>
        <v>70</v>
      </c>
      <c r="E5" s="24" t="s">
        <v>23</v>
      </c>
      <c r="F5" s="24" t="s">
        <v>24</v>
      </c>
      <c r="G5" s="80" t="s">
        <v>25</v>
      </c>
      <c r="H5" s="98" t="s">
        <v>26</v>
      </c>
      <c r="I5" s="80" t="s">
        <v>27</v>
      </c>
      <c r="J5" s="109" t="s">
        <v>28</v>
      </c>
      <c r="K5" s="24"/>
      <c r="L5" s="24">
        <v>600</v>
      </c>
      <c r="M5" s="99">
        <v>420</v>
      </c>
      <c r="N5" s="99">
        <f>M5*3</f>
        <v>1260</v>
      </c>
      <c r="O5" s="99">
        <v>180</v>
      </c>
      <c r="P5" s="99">
        <f>O5*3</f>
        <v>540</v>
      </c>
      <c r="Q5" s="100"/>
      <c r="R5" s="62" t="s">
        <v>247</v>
      </c>
    </row>
    <row r="6" s="62" customFormat="1" ht="28" customHeight="1" spans="1:18">
      <c r="A6" s="80">
        <v>2</v>
      </c>
      <c r="B6" s="24" t="s">
        <v>29</v>
      </c>
      <c r="C6" s="24" t="s">
        <v>30</v>
      </c>
      <c r="D6" s="24">
        <v>60</v>
      </c>
      <c r="E6" s="110" t="s">
        <v>31</v>
      </c>
      <c r="F6" s="24">
        <v>13187142871</v>
      </c>
      <c r="G6" s="80" t="s">
        <v>25</v>
      </c>
      <c r="H6" s="98" t="s">
        <v>26</v>
      </c>
      <c r="I6" s="80" t="s">
        <v>27</v>
      </c>
      <c r="J6" s="113" t="s">
        <v>32</v>
      </c>
      <c r="K6" s="55"/>
      <c r="L6" s="24">
        <v>600</v>
      </c>
      <c r="M6" s="24">
        <v>420</v>
      </c>
      <c r="N6" s="24">
        <f>M6*3</f>
        <v>1260</v>
      </c>
      <c r="O6" s="24">
        <v>180</v>
      </c>
      <c r="P6" s="24">
        <v>180</v>
      </c>
      <c r="Q6" s="60"/>
      <c r="R6" s="62" t="s">
        <v>248</v>
      </c>
    </row>
    <row r="7" s="62" customFormat="1" ht="28" customHeight="1" spans="1:17">
      <c r="A7" s="80"/>
      <c r="B7" s="24" t="s">
        <v>220</v>
      </c>
      <c r="C7" s="24"/>
      <c r="D7" s="24"/>
      <c r="E7" s="24"/>
      <c r="F7" s="24"/>
      <c r="G7" s="24"/>
      <c r="H7" s="25"/>
      <c r="I7" s="24"/>
      <c r="J7" s="54"/>
      <c r="K7" s="55"/>
      <c r="L7" s="24">
        <f>SUM(L5:L6)</f>
        <v>1200</v>
      </c>
      <c r="M7" s="24">
        <f>SUM(M5:M6)</f>
        <v>840</v>
      </c>
      <c r="N7" s="24">
        <f>SUM(N5:N6)</f>
        <v>2520</v>
      </c>
      <c r="O7" s="24">
        <f>SUM(O5:O6)</f>
        <v>360</v>
      </c>
      <c r="P7" s="24">
        <f>SUM(P5:P6)</f>
        <v>720</v>
      </c>
      <c r="Q7" s="60"/>
    </row>
    <row r="8" s="62" customFormat="1" ht="30" customHeight="1" spans="1:17">
      <c r="A8" s="81"/>
      <c r="B8" s="81"/>
      <c r="C8" s="81" t="s">
        <v>244</v>
      </c>
      <c r="D8" s="81"/>
      <c r="E8" s="82"/>
      <c r="F8" s="82"/>
      <c r="G8" s="81" t="s">
        <v>245</v>
      </c>
      <c r="H8" s="83"/>
      <c r="I8" s="81"/>
      <c r="J8" s="91" t="s">
        <v>246</v>
      </c>
      <c r="K8" s="92"/>
      <c r="L8" s="81"/>
      <c r="M8" s="81"/>
      <c r="N8" s="81"/>
      <c r="Q8" s="63"/>
    </row>
  </sheetData>
  <autoFilter xmlns:etc="http://www.wps.cn/officeDocument/2017/etCustomData" ref="A1:Q8" etc:filterBottomFollowUsedRange="0">
    <extLst/>
  </autoFilter>
  <mergeCells count="26">
    <mergeCell ref="A1:Q1"/>
    <mergeCell ref="A2:C2"/>
    <mergeCell ref="J5:K5"/>
    <mergeCell ref="J6:K6"/>
    <mergeCell ref="J7:K7"/>
    <mergeCell ref="A8:B8"/>
    <mergeCell ref="C8:D8"/>
    <mergeCell ref="E8:F8"/>
    <mergeCell ref="G8:H8"/>
    <mergeCell ref="J8:M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J3:K4"/>
  </mergeCells>
  <pageMargins left="1.92847222222222" right="0.751388888888889" top="0.472222222222222" bottom="0.590277777777778" header="0.314583333333333" footer="0.5"/>
  <pageSetup paperSize="9" scale="6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O2" sqref="O$1:P$1048576"/>
    </sheetView>
  </sheetViews>
  <sheetFormatPr defaultColWidth="9" defaultRowHeight="15.6"/>
  <cols>
    <col min="1" max="1" width="3.5" style="62" customWidth="1"/>
    <col min="2" max="2" width="9.62962962962963" style="62" customWidth="1"/>
    <col min="3" max="3" width="11" style="62" customWidth="1"/>
    <col min="4" max="4" width="6.62962962962963" style="62" customWidth="1"/>
    <col min="5" max="5" width="21.75" style="63" customWidth="1"/>
    <col min="6" max="6" width="13.1296296296296" style="63" customWidth="1"/>
    <col min="7" max="7" width="10.3796296296296" style="62" customWidth="1"/>
    <col min="8" max="8" width="10.3796296296296" style="64" customWidth="1"/>
    <col min="9" max="9" width="9.75" style="62" customWidth="1"/>
    <col min="10" max="10" width="14.1296296296296" style="65" customWidth="1"/>
    <col min="11" max="11" width="7.37962962962963" style="66" customWidth="1"/>
    <col min="12" max="12" width="7.75" style="62" customWidth="1"/>
    <col min="13" max="13" width="11.3796296296296" style="62" customWidth="1"/>
    <col min="14" max="14" width="13.1296296296296" style="62" customWidth="1"/>
    <col min="15" max="15" width="8.87962962962963" style="62" hidden="1" customWidth="1"/>
    <col min="16" max="16" width="11.3796296296296" style="62" hidden="1" customWidth="1"/>
    <col min="17" max="17" width="11.8796296296296" style="63" customWidth="1"/>
    <col min="18" max="18" width="9" style="62" hidden="1" customWidth="1"/>
    <col min="19" max="16384" width="9" style="62"/>
  </cols>
  <sheetData>
    <row r="1" s="62" customFormat="1" ht="29" customHeight="1" spans="1:17">
      <c r="A1" s="67" t="s">
        <v>233</v>
      </c>
      <c r="B1" s="67"/>
      <c r="C1" s="67"/>
      <c r="D1" s="67"/>
      <c r="E1" s="68"/>
      <c r="F1" s="68"/>
      <c r="G1" s="67"/>
      <c r="H1" s="69"/>
      <c r="I1" s="67"/>
      <c r="J1" s="67"/>
      <c r="K1" s="84"/>
      <c r="L1" s="67"/>
      <c r="M1" s="67"/>
      <c r="N1" s="67"/>
      <c r="O1" s="67"/>
      <c r="P1" s="67"/>
      <c r="Q1" s="68"/>
    </row>
    <row r="2" s="62" customFormat="1" ht="29" customHeight="1" spans="1:17">
      <c r="A2" s="70" t="s">
        <v>234</v>
      </c>
      <c r="B2" s="70"/>
      <c r="C2" s="70"/>
      <c r="D2" s="71"/>
      <c r="E2" s="72"/>
      <c r="F2" s="72"/>
      <c r="G2" s="71"/>
      <c r="H2" s="73"/>
      <c r="I2" s="71"/>
      <c r="J2" s="65" t="s">
        <v>4</v>
      </c>
      <c r="K2" s="85"/>
      <c r="L2" s="71"/>
      <c r="M2" s="71"/>
      <c r="N2" s="71"/>
      <c r="O2" s="71"/>
      <c r="P2" s="71"/>
      <c r="Q2" s="93"/>
    </row>
    <row r="3" s="62" customFormat="1" spans="1:17">
      <c r="A3" s="74" t="s">
        <v>5</v>
      </c>
      <c r="B3" s="74" t="s">
        <v>6</v>
      </c>
      <c r="C3" s="74" t="s">
        <v>7</v>
      </c>
      <c r="D3" s="74" t="s">
        <v>8</v>
      </c>
      <c r="E3" s="75" t="s">
        <v>9</v>
      </c>
      <c r="F3" s="76" t="s">
        <v>10</v>
      </c>
      <c r="G3" s="77" t="s">
        <v>11</v>
      </c>
      <c r="H3" s="78" t="s">
        <v>12</v>
      </c>
      <c r="I3" s="77" t="s">
        <v>13</v>
      </c>
      <c r="J3" s="86" t="s">
        <v>14</v>
      </c>
      <c r="K3" s="87"/>
      <c r="L3" s="88" t="s">
        <v>228</v>
      </c>
      <c r="M3" s="74" t="s">
        <v>16</v>
      </c>
      <c r="N3" s="74" t="s">
        <v>235</v>
      </c>
      <c r="O3" s="74" t="s">
        <v>236</v>
      </c>
      <c r="P3" s="74" t="s">
        <v>237</v>
      </c>
      <c r="Q3" s="77" t="s">
        <v>20</v>
      </c>
    </row>
    <row r="4" s="62" customFormat="1" ht="63" customHeight="1" spans="1:17">
      <c r="A4" s="74"/>
      <c r="B4" s="74"/>
      <c r="C4" s="74"/>
      <c r="D4" s="74"/>
      <c r="E4" s="75"/>
      <c r="F4" s="75"/>
      <c r="G4" s="77"/>
      <c r="H4" s="79"/>
      <c r="I4" s="77"/>
      <c r="J4" s="89"/>
      <c r="K4" s="90"/>
      <c r="L4" s="88"/>
      <c r="M4" s="74"/>
      <c r="N4" s="74"/>
      <c r="O4" s="74"/>
      <c r="P4" s="74"/>
      <c r="Q4" s="77"/>
    </row>
    <row r="5" s="62" customFormat="1" ht="28" customHeight="1" spans="1:18">
      <c r="A5" s="80">
        <v>1</v>
      </c>
      <c r="B5" s="24" t="s">
        <v>33</v>
      </c>
      <c r="C5" s="24" t="s">
        <v>34</v>
      </c>
      <c r="D5" s="24">
        <f t="shared" ref="D5:D20" si="0">2025-MID(E5,7,4)</f>
        <v>72</v>
      </c>
      <c r="E5" s="110" t="s">
        <v>35</v>
      </c>
      <c r="F5" s="24">
        <v>13974585126</v>
      </c>
      <c r="G5" s="24" t="s">
        <v>25</v>
      </c>
      <c r="H5" s="25" t="s">
        <v>26</v>
      </c>
      <c r="I5" s="24" t="s">
        <v>37</v>
      </c>
      <c r="J5" s="109" t="s">
        <v>38</v>
      </c>
      <c r="K5" s="24"/>
      <c r="L5" s="24">
        <v>800</v>
      </c>
      <c r="M5" s="24">
        <v>560</v>
      </c>
      <c r="N5" s="24">
        <f t="shared" ref="N5:N17" si="1">M5*3</f>
        <v>1680</v>
      </c>
      <c r="O5" s="24">
        <v>240</v>
      </c>
      <c r="P5" s="24">
        <f t="shared" ref="P5:P17" si="2">O5*3</f>
        <v>720</v>
      </c>
      <c r="Q5" s="60"/>
      <c r="R5" s="62" t="s">
        <v>249</v>
      </c>
    </row>
    <row r="6" s="62" customFormat="1" ht="28" customHeight="1" spans="1:18">
      <c r="A6" s="80">
        <v>2</v>
      </c>
      <c r="B6" s="24" t="s">
        <v>39</v>
      </c>
      <c r="C6" s="24" t="s">
        <v>40</v>
      </c>
      <c r="D6" s="24">
        <f t="shared" si="0"/>
        <v>67</v>
      </c>
      <c r="E6" s="24" t="s">
        <v>41</v>
      </c>
      <c r="F6" s="24">
        <v>15226455380</v>
      </c>
      <c r="G6" s="24" t="s">
        <v>25</v>
      </c>
      <c r="H6" s="44" t="s">
        <v>42</v>
      </c>
      <c r="I6" s="24" t="s">
        <v>37</v>
      </c>
      <c r="J6" s="109" t="s">
        <v>43</v>
      </c>
      <c r="K6" s="24"/>
      <c r="L6" s="24">
        <v>550</v>
      </c>
      <c r="M6" s="24">
        <v>385</v>
      </c>
      <c r="N6" s="24">
        <f t="shared" si="1"/>
        <v>1155</v>
      </c>
      <c r="O6" s="24">
        <v>165</v>
      </c>
      <c r="P6" s="24">
        <f t="shared" si="2"/>
        <v>495</v>
      </c>
      <c r="Q6" s="60"/>
      <c r="R6" s="62" t="s">
        <v>249</v>
      </c>
    </row>
    <row r="7" s="62" customFormat="1" ht="28" customHeight="1" spans="1:18">
      <c r="A7" s="80">
        <v>3</v>
      </c>
      <c r="B7" s="24" t="s">
        <v>44</v>
      </c>
      <c r="C7" s="24" t="s">
        <v>45</v>
      </c>
      <c r="D7" s="24">
        <f t="shared" si="0"/>
        <v>78</v>
      </c>
      <c r="E7" s="24" t="s">
        <v>46</v>
      </c>
      <c r="F7" s="24">
        <v>15074515148</v>
      </c>
      <c r="G7" s="24" t="s">
        <v>25</v>
      </c>
      <c r="H7" s="44" t="s">
        <v>42</v>
      </c>
      <c r="I7" s="24" t="s">
        <v>37</v>
      </c>
      <c r="J7" s="109" t="s">
        <v>47</v>
      </c>
      <c r="K7" s="24"/>
      <c r="L7" s="24">
        <v>550</v>
      </c>
      <c r="M7" s="24">
        <v>385</v>
      </c>
      <c r="N7" s="24">
        <f t="shared" si="1"/>
        <v>1155</v>
      </c>
      <c r="O7" s="24">
        <v>165</v>
      </c>
      <c r="P7" s="24">
        <f t="shared" si="2"/>
        <v>495</v>
      </c>
      <c r="Q7" s="60"/>
      <c r="R7" s="62" t="s">
        <v>249</v>
      </c>
    </row>
    <row r="8" s="62" customFormat="1" ht="28" customHeight="1" spans="1:18">
      <c r="A8" s="80">
        <v>4</v>
      </c>
      <c r="B8" s="24" t="s">
        <v>39</v>
      </c>
      <c r="C8" s="24" t="s">
        <v>48</v>
      </c>
      <c r="D8" s="24">
        <f t="shared" si="0"/>
        <v>67</v>
      </c>
      <c r="E8" s="24" t="s">
        <v>49</v>
      </c>
      <c r="F8" s="24">
        <v>13187149371</v>
      </c>
      <c r="G8" s="24" t="s">
        <v>25</v>
      </c>
      <c r="H8" s="44" t="s">
        <v>42</v>
      </c>
      <c r="I8" s="24" t="s">
        <v>37</v>
      </c>
      <c r="J8" s="109" t="s">
        <v>50</v>
      </c>
      <c r="K8" s="24"/>
      <c r="L8" s="24">
        <v>550</v>
      </c>
      <c r="M8" s="24">
        <v>385</v>
      </c>
      <c r="N8" s="24">
        <f t="shared" si="1"/>
        <v>1155</v>
      </c>
      <c r="O8" s="24">
        <v>165</v>
      </c>
      <c r="P8" s="24">
        <f t="shared" si="2"/>
        <v>495</v>
      </c>
      <c r="Q8" s="60"/>
      <c r="R8" s="62" t="s">
        <v>249</v>
      </c>
    </row>
    <row r="9" s="62" customFormat="1" ht="28" customHeight="1" spans="1:18">
      <c r="A9" s="80">
        <v>5</v>
      </c>
      <c r="B9" s="24" t="s">
        <v>33</v>
      </c>
      <c r="C9" s="24" t="s">
        <v>51</v>
      </c>
      <c r="D9" s="24">
        <f t="shared" si="0"/>
        <v>78</v>
      </c>
      <c r="E9" s="110" t="s">
        <v>52</v>
      </c>
      <c r="F9" s="24">
        <v>18774572183</v>
      </c>
      <c r="G9" s="24" t="s">
        <v>25</v>
      </c>
      <c r="H9" s="44" t="s">
        <v>42</v>
      </c>
      <c r="I9" s="24" t="s">
        <v>37</v>
      </c>
      <c r="J9" s="109" t="s">
        <v>55</v>
      </c>
      <c r="K9" s="24"/>
      <c r="L9" s="24">
        <v>800</v>
      </c>
      <c r="M9" s="24">
        <v>560</v>
      </c>
      <c r="N9" s="24">
        <f t="shared" si="1"/>
        <v>1680</v>
      </c>
      <c r="O9" s="24">
        <v>240</v>
      </c>
      <c r="P9" s="24">
        <f t="shared" si="2"/>
        <v>720</v>
      </c>
      <c r="Q9" s="60"/>
      <c r="R9" s="62" t="s">
        <v>249</v>
      </c>
    </row>
    <row r="10" s="62" customFormat="1" ht="28" customHeight="1" spans="1:18">
      <c r="A10" s="80">
        <v>6</v>
      </c>
      <c r="B10" s="24" t="s">
        <v>57</v>
      </c>
      <c r="C10" s="24" t="s">
        <v>58</v>
      </c>
      <c r="D10" s="24">
        <f t="shared" si="0"/>
        <v>74</v>
      </c>
      <c r="E10" s="110" t="s">
        <v>59</v>
      </c>
      <c r="F10" s="24">
        <v>15717541759</v>
      </c>
      <c r="G10" s="24" t="s">
        <v>25</v>
      </c>
      <c r="H10" s="44" t="s">
        <v>26</v>
      </c>
      <c r="I10" s="24" t="s">
        <v>37</v>
      </c>
      <c r="J10" s="109" t="s">
        <v>61</v>
      </c>
      <c r="K10" s="24"/>
      <c r="L10" s="24">
        <v>550</v>
      </c>
      <c r="M10" s="24">
        <v>385</v>
      </c>
      <c r="N10" s="24">
        <f t="shared" si="1"/>
        <v>1155</v>
      </c>
      <c r="O10" s="24">
        <v>165</v>
      </c>
      <c r="P10" s="24">
        <f t="shared" si="2"/>
        <v>495</v>
      </c>
      <c r="Q10" s="60"/>
      <c r="R10" s="62" t="s">
        <v>249</v>
      </c>
    </row>
    <row r="11" s="62" customFormat="1" ht="28" customHeight="1" spans="1:18">
      <c r="A11" s="80">
        <v>7</v>
      </c>
      <c r="B11" s="24" t="s">
        <v>44</v>
      </c>
      <c r="C11" s="24" t="s">
        <v>62</v>
      </c>
      <c r="D11" s="24">
        <f t="shared" si="0"/>
        <v>74</v>
      </c>
      <c r="E11" s="110" t="s">
        <v>63</v>
      </c>
      <c r="F11" s="24">
        <v>18774572821</v>
      </c>
      <c r="G11" s="24" t="s">
        <v>25</v>
      </c>
      <c r="H11" s="44" t="s">
        <v>26</v>
      </c>
      <c r="I11" s="24" t="s">
        <v>37</v>
      </c>
      <c r="J11" s="109" t="s">
        <v>64</v>
      </c>
      <c r="K11" s="24"/>
      <c r="L11" s="24">
        <v>550</v>
      </c>
      <c r="M11" s="24">
        <v>385</v>
      </c>
      <c r="N11" s="24">
        <f t="shared" si="1"/>
        <v>1155</v>
      </c>
      <c r="O11" s="24">
        <v>165</v>
      </c>
      <c r="P11" s="24">
        <f t="shared" si="2"/>
        <v>495</v>
      </c>
      <c r="Q11" s="60"/>
      <c r="R11" s="62" t="s">
        <v>249</v>
      </c>
    </row>
    <row r="12" s="62" customFormat="1" ht="28" customHeight="1" spans="1:18">
      <c r="A12" s="80">
        <v>8</v>
      </c>
      <c r="B12" s="24" t="s">
        <v>65</v>
      </c>
      <c r="C12" s="24" t="s">
        <v>66</v>
      </c>
      <c r="D12" s="24">
        <f t="shared" si="0"/>
        <v>69</v>
      </c>
      <c r="E12" s="24" t="s">
        <v>67</v>
      </c>
      <c r="F12" s="24">
        <v>13874594227</v>
      </c>
      <c r="G12" s="24" t="s">
        <v>25</v>
      </c>
      <c r="H12" s="44" t="s">
        <v>26</v>
      </c>
      <c r="I12" s="24" t="s">
        <v>37</v>
      </c>
      <c r="J12" s="109" t="s">
        <v>68</v>
      </c>
      <c r="K12" s="24"/>
      <c r="L12" s="24">
        <v>550</v>
      </c>
      <c r="M12" s="24">
        <v>385</v>
      </c>
      <c r="N12" s="24">
        <f t="shared" si="1"/>
        <v>1155</v>
      </c>
      <c r="O12" s="24">
        <v>165</v>
      </c>
      <c r="P12" s="24">
        <f t="shared" si="2"/>
        <v>495</v>
      </c>
      <c r="Q12" s="60"/>
      <c r="R12" s="62" t="s">
        <v>250</v>
      </c>
    </row>
    <row r="13" s="62" customFormat="1" ht="30" customHeight="1" spans="1:18">
      <c r="A13" s="80">
        <v>9</v>
      </c>
      <c r="B13" s="24" t="s">
        <v>44</v>
      </c>
      <c r="C13" s="24" t="s">
        <v>69</v>
      </c>
      <c r="D13" s="24">
        <f t="shared" si="0"/>
        <v>75</v>
      </c>
      <c r="E13" s="24" t="s">
        <v>70</v>
      </c>
      <c r="F13" s="24" t="s">
        <v>71</v>
      </c>
      <c r="G13" s="24" t="s">
        <v>25</v>
      </c>
      <c r="H13" s="44" t="s">
        <v>26</v>
      </c>
      <c r="I13" s="24" t="s">
        <v>37</v>
      </c>
      <c r="J13" s="109" t="s">
        <v>72</v>
      </c>
      <c r="K13" s="24"/>
      <c r="L13" s="24">
        <v>550</v>
      </c>
      <c r="M13" s="24">
        <v>385</v>
      </c>
      <c r="N13" s="24">
        <f t="shared" si="1"/>
        <v>1155</v>
      </c>
      <c r="O13" s="24">
        <v>165</v>
      </c>
      <c r="P13" s="24">
        <f t="shared" si="2"/>
        <v>495</v>
      </c>
      <c r="Q13" s="60"/>
      <c r="R13" s="62" t="s">
        <v>250</v>
      </c>
    </row>
    <row r="14" s="62" customFormat="1" ht="28" customHeight="1" spans="1:18">
      <c r="A14" s="80">
        <v>10</v>
      </c>
      <c r="B14" s="24" t="s">
        <v>73</v>
      </c>
      <c r="C14" s="24" t="s">
        <v>74</v>
      </c>
      <c r="D14" s="24">
        <f t="shared" si="0"/>
        <v>72</v>
      </c>
      <c r="E14" s="24" t="s">
        <v>75</v>
      </c>
      <c r="F14" s="24" t="s">
        <v>76</v>
      </c>
      <c r="G14" s="24" t="s">
        <v>25</v>
      </c>
      <c r="H14" s="44" t="s">
        <v>26</v>
      </c>
      <c r="I14" s="24" t="s">
        <v>37</v>
      </c>
      <c r="J14" s="109" t="s">
        <v>77</v>
      </c>
      <c r="K14" s="24"/>
      <c r="L14" s="24">
        <v>550</v>
      </c>
      <c r="M14" s="24">
        <v>385</v>
      </c>
      <c r="N14" s="24">
        <f t="shared" si="1"/>
        <v>1155</v>
      </c>
      <c r="O14" s="24">
        <v>165</v>
      </c>
      <c r="P14" s="24">
        <f t="shared" si="2"/>
        <v>495</v>
      </c>
      <c r="Q14" s="60"/>
      <c r="R14" s="62" t="s">
        <v>250</v>
      </c>
    </row>
    <row r="15" s="62" customFormat="1" ht="28" customHeight="1" spans="1:17">
      <c r="A15" s="80"/>
      <c r="B15" s="24" t="s">
        <v>220</v>
      </c>
      <c r="C15" s="24"/>
      <c r="D15" s="24"/>
      <c r="E15" s="24"/>
      <c r="F15" s="24"/>
      <c r="G15" s="24"/>
      <c r="H15" s="25"/>
      <c r="I15" s="24"/>
      <c r="J15" s="54"/>
      <c r="K15" s="55"/>
      <c r="L15" s="24">
        <f>SUM(L5:L14)</f>
        <v>6000</v>
      </c>
      <c r="M15" s="24">
        <f>SUM(M5:M14)</f>
        <v>4200</v>
      </c>
      <c r="N15" s="24">
        <f>SUM(N5:N14)</f>
        <v>12600</v>
      </c>
      <c r="O15" s="24">
        <f>SUM(O5:O14)</f>
        <v>1800</v>
      </c>
      <c r="P15" s="24">
        <f>SUM(P5:P14)</f>
        <v>5400</v>
      </c>
      <c r="Q15" s="60"/>
    </row>
    <row r="16" s="62" customFormat="1" ht="30" customHeight="1" spans="1:17">
      <c r="A16" s="81"/>
      <c r="B16" s="81"/>
      <c r="C16" s="81" t="s">
        <v>244</v>
      </c>
      <c r="D16" s="81"/>
      <c r="E16" s="82"/>
      <c r="F16" s="82"/>
      <c r="G16" s="81" t="s">
        <v>245</v>
      </c>
      <c r="H16" s="83"/>
      <c r="I16" s="81"/>
      <c r="J16" s="91" t="s">
        <v>246</v>
      </c>
      <c r="K16" s="92"/>
      <c r="L16" s="81"/>
      <c r="M16" s="81"/>
      <c r="N16" s="81"/>
      <c r="Q16" s="63"/>
    </row>
  </sheetData>
  <autoFilter xmlns:etc="http://www.wps.cn/officeDocument/2017/etCustomData" ref="A1:Q16" etc:filterBottomFollowUsedRange="0">
    <extLst/>
  </autoFilter>
  <mergeCells count="34">
    <mergeCell ref="A1:Q1"/>
    <mergeCell ref="A2:C2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A16:B16"/>
    <mergeCell ref="C16:D16"/>
    <mergeCell ref="E16:F16"/>
    <mergeCell ref="G16:H16"/>
    <mergeCell ref="J16:M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J3:K4"/>
  </mergeCells>
  <pageMargins left="1.92847222222222" right="0.751388888888889" top="0.472222222222222" bottom="0.590277777777778" header="0.314583333333333" footer="0.5"/>
  <pageSetup paperSize="9" scale="6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Q14" sqref="Q14"/>
    </sheetView>
  </sheetViews>
  <sheetFormatPr defaultColWidth="9" defaultRowHeight="15.6"/>
  <cols>
    <col min="1" max="1" width="3.5" style="62" customWidth="1"/>
    <col min="2" max="2" width="9.62962962962963" style="62" customWidth="1"/>
    <col min="3" max="3" width="11" style="62" customWidth="1"/>
    <col min="4" max="4" width="6.62962962962963" style="62" customWidth="1"/>
    <col min="5" max="5" width="21.75" style="63" customWidth="1"/>
    <col min="6" max="6" width="13.1296296296296" style="63" customWidth="1"/>
    <col min="7" max="7" width="10.3796296296296" style="62" customWidth="1"/>
    <col min="8" max="8" width="10.3796296296296" style="64" customWidth="1"/>
    <col min="9" max="9" width="9.75" style="62" customWidth="1"/>
    <col min="10" max="10" width="14.1296296296296" style="65" customWidth="1"/>
    <col min="11" max="11" width="7.37962962962963" style="66" customWidth="1"/>
    <col min="12" max="12" width="7.75" style="62" customWidth="1"/>
    <col min="13" max="13" width="11.3796296296296" style="62" customWidth="1"/>
    <col min="14" max="14" width="13.1296296296296" style="62" customWidth="1"/>
    <col min="15" max="15" width="8.87962962962963" style="62" hidden="1" customWidth="1"/>
    <col min="16" max="16" width="11.3796296296296" style="62" hidden="1" customWidth="1"/>
    <col min="17" max="17" width="11.8796296296296" style="63" customWidth="1"/>
    <col min="18" max="18" width="9" style="62" hidden="1" customWidth="1"/>
    <col min="19" max="16384" width="9" style="62"/>
  </cols>
  <sheetData>
    <row r="1" s="62" customFormat="1" ht="29" customHeight="1" spans="1:17">
      <c r="A1" s="67" t="s">
        <v>233</v>
      </c>
      <c r="B1" s="67"/>
      <c r="C1" s="67"/>
      <c r="D1" s="67"/>
      <c r="E1" s="68"/>
      <c r="F1" s="68"/>
      <c r="G1" s="67"/>
      <c r="H1" s="69"/>
      <c r="I1" s="67"/>
      <c r="J1" s="67"/>
      <c r="K1" s="84"/>
      <c r="L1" s="67"/>
      <c r="M1" s="67"/>
      <c r="N1" s="67"/>
      <c r="O1" s="67"/>
      <c r="P1" s="67"/>
      <c r="Q1" s="68"/>
    </row>
    <row r="2" s="62" customFormat="1" ht="29" customHeight="1" spans="1:17">
      <c r="A2" s="70" t="s">
        <v>234</v>
      </c>
      <c r="B2" s="70"/>
      <c r="C2" s="70"/>
      <c r="D2" s="71"/>
      <c r="E2" s="72"/>
      <c r="F2" s="72"/>
      <c r="G2" s="71"/>
      <c r="H2" s="73"/>
      <c r="I2" s="71"/>
      <c r="J2" s="65" t="s">
        <v>4</v>
      </c>
      <c r="K2" s="85"/>
      <c r="L2" s="71"/>
      <c r="M2" s="71"/>
      <c r="N2" s="71"/>
      <c r="O2" s="71"/>
      <c r="P2" s="71"/>
      <c r="Q2" s="93"/>
    </row>
    <row r="3" s="62" customFormat="1" spans="1:17">
      <c r="A3" s="74" t="s">
        <v>5</v>
      </c>
      <c r="B3" s="74" t="s">
        <v>6</v>
      </c>
      <c r="C3" s="74" t="s">
        <v>7</v>
      </c>
      <c r="D3" s="74" t="s">
        <v>8</v>
      </c>
      <c r="E3" s="75" t="s">
        <v>9</v>
      </c>
      <c r="F3" s="76" t="s">
        <v>10</v>
      </c>
      <c r="G3" s="77" t="s">
        <v>11</v>
      </c>
      <c r="H3" s="78" t="s">
        <v>12</v>
      </c>
      <c r="I3" s="77" t="s">
        <v>13</v>
      </c>
      <c r="J3" s="86" t="s">
        <v>14</v>
      </c>
      <c r="K3" s="87"/>
      <c r="L3" s="88" t="s">
        <v>228</v>
      </c>
      <c r="M3" s="74" t="s">
        <v>16</v>
      </c>
      <c r="N3" s="74" t="s">
        <v>235</v>
      </c>
      <c r="O3" s="74" t="s">
        <v>236</v>
      </c>
      <c r="P3" s="74" t="s">
        <v>237</v>
      </c>
      <c r="Q3" s="77" t="s">
        <v>20</v>
      </c>
    </row>
    <row r="4" s="62" customFormat="1" ht="63" customHeight="1" spans="1:17">
      <c r="A4" s="74"/>
      <c r="B4" s="74"/>
      <c r="C4" s="74"/>
      <c r="D4" s="74"/>
      <c r="E4" s="75"/>
      <c r="F4" s="75"/>
      <c r="G4" s="77"/>
      <c r="H4" s="79"/>
      <c r="I4" s="77"/>
      <c r="J4" s="89"/>
      <c r="K4" s="90"/>
      <c r="L4" s="88"/>
      <c r="M4" s="74"/>
      <c r="N4" s="74"/>
      <c r="O4" s="74"/>
      <c r="P4" s="74"/>
      <c r="Q4" s="77"/>
    </row>
    <row r="5" s="62" customFormat="1" ht="33" customHeight="1" spans="1:18">
      <c r="A5" s="80">
        <v>1</v>
      </c>
      <c r="B5" s="24" t="s">
        <v>78</v>
      </c>
      <c r="C5" s="24" t="s">
        <v>79</v>
      </c>
      <c r="D5" s="24">
        <f>2025-MID(E5,7,4)</f>
        <v>78</v>
      </c>
      <c r="E5" s="110" t="s">
        <v>80</v>
      </c>
      <c r="F5" s="24">
        <v>13874416107</v>
      </c>
      <c r="G5" s="24" t="s">
        <v>25</v>
      </c>
      <c r="H5" s="44" t="s">
        <v>81</v>
      </c>
      <c r="I5" s="24" t="s">
        <v>82</v>
      </c>
      <c r="J5" s="44" t="s">
        <v>83</v>
      </c>
      <c r="K5" s="24"/>
      <c r="L5" s="24">
        <v>550</v>
      </c>
      <c r="M5" s="24">
        <v>385</v>
      </c>
      <c r="N5" s="24">
        <f>M5*3</f>
        <v>1155</v>
      </c>
      <c r="O5" s="24">
        <v>165</v>
      </c>
      <c r="P5" s="24">
        <f>O5*3</f>
        <v>495</v>
      </c>
      <c r="Q5" s="60"/>
      <c r="R5" s="62" t="s">
        <v>249</v>
      </c>
    </row>
    <row r="6" s="62" customFormat="1" ht="33" customHeight="1" spans="1:18">
      <c r="A6" s="80">
        <v>2</v>
      </c>
      <c r="B6" s="24" t="s">
        <v>84</v>
      </c>
      <c r="C6" s="24" t="s">
        <v>85</v>
      </c>
      <c r="D6" s="24">
        <f t="shared" ref="D6:D15" si="0">2025-MID(E6,7,4)</f>
        <v>72</v>
      </c>
      <c r="E6" s="110" t="s">
        <v>86</v>
      </c>
      <c r="F6" s="24">
        <v>15874586908</v>
      </c>
      <c r="G6" s="24" t="s">
        <v>25</v>
      </c>
      <c r="H6" s="44" t="s">
        <v>81</v>
      </c>
      <c r="I6" s="24" t="s">
        <v>82</v>
      </c>
      <c r="J6" s="44" t="s">
        <v>87</v>
      </c>
      <c r="K6" s="24"/>
      <c r="L6" s="24">
        <v>600</v>
      </c>
      <c r="M6" s="24">
        <v>420</v>
      </c>
      <c r="N6" s="24">
        <f>M6*3</f>
        <v>1260</v>
      </c>
      <c r="O6" s="24">
        <v>180</v>
      </c>
      <c r="P6" s="24">
        <f t="shared" ref="P6:P15" si="1">O6*3</f>
        <v>540</v>
      </c>
      <c r="Q6" s="60"/>
      <c r="R6" s="62" t="s">
        <v>249</v>
      </c>
    </row>
    <row r="7" s="62" customFormat="1" ht="32" customHeight="1" spans="1:18">
      <c r="A7" s="80">
        <v>3</v>
      </c>
      <c r="B7" s="24" t="s">
        <v>88</v>
      </c>
      <c r="C7" s="24" t="s">
        <v>89</v>
      </c>
      <c r="D7" s="24">
        <f t="shared" si="0"/>
        <v>68</v>
      </c>
      <c r="E7" s="110" t="s">
        <v>90</v>
      </c>
      <c r="F7" s="24">
        <v>15367571157</v>
      </c>
      <c r="G7" s="24" t="s">
        <v>25</v>
      </c>
      <c r="H7" s="44" t="s">
        <v>60</v>
      </c>
      <c r="I7" s="24" t="s">
        <v>82</v>
      </c>
      <c r="J7" s="44" t="s">
        <v>91</v>
      </c>
      <c r="K7" s="24"/>
      <c r="L7" s="24">
        <v>550</v>
      </c>
      <c r="M7" s="24">
        <v>385</v>
      </c>
      <c r="N7" s="24">
        <f>M7*3</f>
        <v>1155</v>
      </c>
      <c r="O7" s="24">
        <v>165</v>
      </c>
      <c r="P7" s="24">
        <f t="shared" si="1"/>
        <v>495</v>
      </c>
      <c r="Q7" s="60"/>
      <c r="R7" s="62" t="s">
        <v>249</v>
      </c>
    </row>
    <row r="8" s="62" customFormat="1" ht="28" customHeight="1" spans="1:17">
      <c r="A8" s="80">
        <v>4</v>
      </c>
      <c r="B8" s="24" t="s">
        <v>251</v>
      </c>
      <c r="C8" s="24" t="s">
        <v>252</v>
      </c>
      <c r="D8" s="24">
        <f t="shared" si="0"/>
        <v>87</v>
      </c>
      <c r="E8" s="24" t="s">
        <v>253</v>
      </c>
      <c r="F8" s="24">
        <v>18774583423</v>
      </c>
      <c r="G8" s="24" t="s">
        <v>25</v>
      </c>
      <c r="H8" s="44" t="s">
        <v>60</v>
      </c>
      <c r="I8" s="24" t="s">
        <v>82</v>
      </c>
      <c r="J8" s="44" t="s">
        <v>254</v>
      </c>
      <c r="K8" s="24"/>
      <c r="L8" s="24">
        <v>600</v>
      </c>
      <c r="M8" s="24">
        <v>420</v>
      </c>
      <c r="N8" s="24">
        <f>M8*2</f>
        <v>840</v>
      </c>
      <c r="O8" s="24">
        <v>180</v>
      </c>
      <c r="P8" s="24">
        <f>O8*2</f>
        <v>360</v>
      </c>
      <c r="Q8" s="60" t="s">
        <v>255</v>
      </c>
    </row>
    <row r="9" s="62" customFormat="1" ht="28" customHeight="1" spans="1:17">
      <c r="A9" s="80">
        <v>5</v>
      </c>
      <c r="B9" s="24" t="s">
        <v>256</v>
      </c>
      <c r="C9" s="24" t="s">
        <v>257</v>
      </c>
      <c r="D9" s="24">
        <f t="shared" si="0"/>
        <v>82</v>
      </c>
      <c r="E9" s="110" t="s">
        <v>258</v>
      </c>
      <c r="F9" s="24">
        <v>15107455017</v>
      </c>
      <c r="G9" s="24" t="s">
        <v>25</v>
      </c>
      <c r="H9" s="25" t="s">
        <v>26</v>
      </c>
      <c r="I9" s="24" t="s">
        <v>82</v>
      </c>
      <c r="J9" s="44" t="s">
        <v>259</v>
      </c>
      <c r="K9" s="24"/>
      <c r="L9" s="24">
        <v>550</v>
      </c>
      <c r="M9" s="24">
        <v>385</v>
      </c>
      <c r="N9" s="24">
        <f>M9*2</f>
        <v>770</v>
      </c>
      <c r="O9" s="24">
        <v>165</v>
      </c>
      <c r="P9" s="24">
        <f>O9*2</f>
        <v>330</v>
      </c>
      <c r="Q9" s="60" t="s">
        <v>255</v>
      </c>
    </row>
    <row r="10" s="62" customFormat="1" ht="28" customHeight="1" spans="1:18">
      <c r="A10" s="80">
        <v>6</v>
      </c>
      <c r="B10" s="24" t="s">
        <v>92</v>
      </c>
      <c r="C10" s="24" t="s">
        <v>93</v>
      </c>
      <c r="D10" s="24">
        <f t="shared" si="0"/>
        <v>68</v>
      </c>
      <c r="E10" s="110" t="s">
        <v>94</v>
      </c>
      <c r="F10" s="24">
        <v>15274515290</v>
      </c>
      <c r="G10" s="24" t="s">
        <v>25</v>
      </c>
      <c r="H10" s="25" t="s">
        <v>26</v>
      </c>
      <c r="I10" s="24" t="s">
        <v>82</v>
      </c>
      <c r="J10" s="44" t="s">
        <v>95</v>
      </c>
      <c r="K10" s="24"/>
      <c r="L10" s="24">
        <v>550</v>
      </c>
      <c r="M10" s="24">
        <v>385</v>
      </c>
      <c r="N10" s="24">
        <f>M10*3</f>
        <v>1155</v>
      </c>
      <c r="O10" s="24">
        <v>165</v>
      </c>
      <c r="P10" s="24">
        <f t="shared" si="1"/>
        <v>495</v>
      </c>
      <c r="Q10" s="60"/>
      <c r="R10" s="62" t="s">
        <v>249</v>
      </c>
    </row>
    <row r="11" s="62" customFormat="1" ht="28" customHeight="1" spans="1:17">
      <c r="A11" s="80">
        <v>7</v>
      </c>
      <c r="B11" s="24" t="s">
        <v>99</v>
      </c>
      <c r="C11" s="24" t="s">
        <v>260</v>
      </c>
      <c r="D11" s="24">
        <f t="shared" si="0"/>
        <v>75</v>
      </c>
      <c r="E11" s="110" t="s">
        <v>261</v>
      </c>
      <c r="F11" s="24">
        <v>15576586068</v>
      </c>
      <c r="G11" s="24" t="s">
        <v>25</v>
      </c>
      <c r="H11" s="25" t="s">
        <v>26</v>
      </c>
      <c r="I11" s="24" t="s">
        <v>82</v>
      </c>
      <c r="J11" s="44" t="s">
        <v>262</v>
      </c>
      <c r="K11" s="24"/>
      <c r="L11" s="24">
        <v>0</v>
      </c>
      <c r="M11" s="24">
        <v>0</v>
      </c>
      <c r="N11" s="24">
        <v>0</v>
      </c>
      <c r="O11" s="24">
        <v>90</v>
      </c>
      <c r="P11" s="24">
        <f t="shared" si="1"/>
        <v>270</v>
      </c>
      <c r="Q11" s="60" t="s">
        <v>263</v>
      </c>
    </row>
    <row r="12" s="62" customFormat="1" ht="28" customHeight="1" spans="1:18">
      <c r="A12" s="80">
        <v>8</v>
      </c>
      <c r="B12" s="24" t="s">
        <v>88</v>
      </c>
      <c r="C12" s="24" t="s">
        <v>96</v>
      </c>
      <c r="D12" s="24">
        <f t="shared" si="0"/>
        <v>63</v>
      </c>
      <c r="E12" s="110" t="s">
        <v>97</v>
      </c>
      <c r="F12" s="24">
        <v>13874456914</v>
      </c>
      <c r="G12" s="24" t="s">
        <v>25</v>
      </c>
      <c r="H12" s="25" t="s">
        <v>26</v>
      </c>
      <c r="I12" s="24" t="s">
        <v>82</v>
      </c>
      <c r="J12" s="44" t="s">
        <v>98</v>
      </c>
      <c r="K12" s="24"/>
      <c r="L12" s="24">
        <v>550</v>
      </c>
      <c r="M12" s="24">
        <v>385</v>
      </c>
      <c r="N12" s="24">
        <f>M12*3</f>
        <v>1155</v>
      </c>
      <c r="O12" s="24">
        <v>165</v>
      </c>
      <c r="P12" s="24">
        <f t="shared" si="1"/>
        <v>495</v>
      </c>
      <c r="Q12" s="60"/>
      <c r="R12" s="62" t="s">
        <v>249</v>
      </c>
    </row>
    <row r="13" s="62" customFormat="1" ht="28" customHeight="1" spans="1:18">
      <c r="A13" s="80">
        <v>9</v>
      </c>
      <c r="B13" s="24" t="s">
        <v>99</v>
      </c>
      <c r="C13" s="24" t="s">
        <v>100</v>
      </c>
      <c r="D13" s="24">
        <f t="shared" si="0"/>
        <v>69</v>
      </c>
      <c r="E13" s="24" t="s">
        <v>101</v>
      </c>
      <c r="F13" s="24">
        <v>15074559859</v>
      </c>
      <c r="G13" s="24" t="s">
        <v>25</v>
      </c>
      <c r="H13" s="25" t="s">
        <v>26</v>
      </c>
      <c r="I13" s="24" t="s">
        <v>82</v>
      </c>
      <c r="J13" s="44" t="s">
        <v>102</v>
      </c>
      <c r="K13" s="24"/>
      <c r="L13" s="24">
        <v>550</v>
      </c>
      <c r="M13" s="24">
        <v>385</v>
      </c>
      <c r="N13" s="24">
        <f>M13*3</f>
        <v>1155</v>
      </c>
      <c r="O13" s="24">
        <v>165</v>
      </c>
      <c r="P13" s="24">
        <f t="shared" si="1"/>
        <v>495</v>
      </c>
      <c r="Q13" s="60"/>
      <c r="R13" s="62" t="s">
        <v>249</v>
      </c>
    </row>
    <row r="14" s="62" customFormat="1" ht="28" customHeight="1" spans="1:18">
      <c r="A14" s="80">
        <v>10</v>
      </c>
      <c r="B14" s="24" t="s">
        <v>103</v>
      </c>
      <c r="C14" s="24" t="s">
        <v>104</v>
      </c>
      <c r="D14" s="24">
        <f t="shared" si="0"/>
        <v>66</v>
      </c>
      <c r="E14" s="24" t="s">
        <v>105</v>
      </c>
      <c r="F14" s="24">
        <v>18574558558</v>
      </c>
      <c r="G14" s="24" t="s">
        <v>25</v>
      </c>
      <c r="H14" s="25" t="s">
        <v>26</v>
      </c>
      <c r="I14" s="24" t="s">
        <v>82</v>
      </c>
      <c r="J14" s="109" t="s">
        <v>264</v>
      </c>
      <c r="K14" s="24"/>
      <c r="L14" s="24">
        <v>600</v>
      </c>
      <c r="M14" s="24">
        <v>420</v>
      </c>
      <c r="N14" s="24">
        <f>M14*3</f>
        <v>1260</v>
      </c>
      <c r="O14" s="24">
        <v>180</v>
      </c>
      <c r="P14" s="24">
        <f t="shared" si="1"/>
        <v>540</v>
      </c>
      <c r="Q14" s="60"/>
      <c r="R14" s="62" t="s">
        <v>249</v>
      </c>
    </row>
    <row r="15" s="62" customFormat="1" ht="28" customHeight="1" spans="1:18">
      <c r="A15" s="80">
        <v>11</v>
      </c>
      <c r="B15" s="24" t="s">
        <v>107</v>
      </c>
      <c r="C15" s="24" t="s">
        <v>108</v>
      </c>
      <c r="D15" s="24">
        <f t="shared" si="0"/>
        <v>61</v>
      </c>
      <c r="E15" s="110" t="s">
        <v>109</v>
      </c>
      <c r="F15" s="24">
        <v>13357339326</v>
      </c>
      <c r="G15" s="24" t="s">
        <v>25</v>
      </c>
      <c r="H15" s="24" t="s">
        <v>26</v>
      </c>
      <c r="I15" s="24" t="s">
        <v>82</v>
      </c>
      <c r="J15" s="112" t="s">
        <v>110</v>
      </c>
      <c r="K15" s="47"/>
      <c r="L15" s="24">
        <v>550</v>
      </c>
      <c r="M15" s="24">
        <v>385</v>
      </c>
      <c r="N15" s="24">
        <f>M15*3</f>
        <v>1155</v>
      </c>
      <c r="O15" s="24">
        <v>165</v>
      </c>
      <c r="P15" s="24">
        <f t="shared" si="1"/>
        <v>495</v>
      </c>
      <c r="Q15" s="24"/>
      <c r="R15" s="62" t="s">
        <v>265</v>
      </c>
    </row>
    <row r="16" s="62" customFormat="1" ht="28" customHeight="1" spans="1:17">
      <c r="A16" s="80"/>
      <c r="B16" s="24" t="s">
        <v>220</v>
      </c>
      <c r="C16" s="24"/>
      <c r="D16" s="24"/>
      <c r="E16" s="24"/>
      <c r="F16" s="24"/>
      <c r="G16" s="24"/>
      <c r="H16" s="25"/>
      <c r="I16" s="24"/>
      <c r="J16" s="54"/>
      <c r="K16" s="55"/>
      <c r="L16" s="24">
        <f>SUM(L5:L15)</f>
        <v>5650</v>
      </c>
      <c r="M16" s="24">
        <f>SUM(M5:M15)</f>
        <v>3955</v>
      </c>
      <c r="N16" s="24">
        <f>SUM(N5:N15)</f>
        <v>11060</v>
      </c>
      <c r="O16" s="24">
        <f>SUM(O5:O15)</f>
        <v>1785</v>
      </c>
      <c r="P16" s="24">
        <f>SUM(P5:P15)</f>
        <v>5010</v>
      </c>
      <c r="Q16" s="60"/>
    </row>
    <row r="17" s="62" customFormat="1" ht="30" customHeight="1" spans="1:17">
      <c r="A17" s="81"/>
      <c r="B17" s="81"/>
      <c r="C17" s="81" t="s">
        <v>244</v>
      </c>
      <c r="D17" s="81"/>
      <c r="E17" s="82"/>
      <c r="F17" s="82"/>
      <c r="G17" s="81" t="s">
        <v>245</v>
      </c>
      <c r="H17" s="83"/>
      <c r="I17" s="81"/>
      <c r="J17" s="91" t="s">
        <v>246</v>
      </c>
      <c r="K17" s="92"/>
      <c r="L17" s="81"/>
      <c r="M17" s="81"/>
      <c r="N17" s="81"/>
      <c r="Q17" s="63"/>
    </row>
  </sheetData>
  <autoFilter xmlns:etc="http://www.wps.cn/officeDocument/2017/etCustomData" ref="A1:Q17" etc:filterBottomFollowUsedRange="0">
    <extLst/>
  </autoFilter>
  <mergeCells count="35">
    <mergeCell ref="A1:Q1"/>
    <mergeCell ref="A2:C2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A17:B17"/>
    <mergeCell ref="C17:D17"/>
    <mergeCell ref="E17:F17"/>
    <mergeCell ref="G17:H17"/>
    <mergeCell ref="J17:M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J3:K4"/>
  </mergeCells>
  <pageMargins left="1.92847222222222" right="0.751388888888889" top="0.472222222222222" bottom="0.590277777777778" header="0.314583333333333" footer="0.5"/>
  <pageSetup paperSize="9" scale="6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O2" sqref="O$1:P$1048576"/>
    </sheetView>
  </sheetViews>
  <sheetFormatPr defaultColWidth="9" defaultRowHeight="15.6"/>
  <cols>
    <col min="1" max="1" width="3.5" style="62" customWidth="1"/>
    <col min="2" max="2" width="9.62962962962963" style="62" customWidth="1"/>
    <col min="3" max="3" width="11" style="62" customWidth="1"/>
    <col min="4" max="4" width="6.62962962962963" style="62" customWidth="1"/>
    <col min="5" max="5" width="21.75" style="63" customWidth="1"/>
    <col min="6" max="6" width="13.1296296296296" style="63" customWidth="1"/>
    <col min="7" max="7" width="10.3796296296296" style="62" customWidth="1"/>
    <col min="8" max="8" width="10.3796296296296" style="64" customWidth="1"/>
    <col min="9" max="9" width="9.75" style="62" customWidth="1"/>
    <col min="10" max="10" width="14.1296296296296" style="65" customWidth="1"/>
    <col min="11" max="11" width="7.37962962962963" style="66" customWidth="1"/>
    <col min="12" max="12" width="7.75" style="62" customWidth="1"/>
    <col min="13" max="13" width="11.3796296296296" style="62" customWidth="1"/>
    <col min="14" max="14" width="13.1296296296296" style="62" customWidth="1"/>
    <col min="15" max="15" width="8.87962962962963" style="62" hidden="1" customWidth="1"/>
    <col min="16" max="16" width="11.3796296296296" style="62" hidden="1" customWidth="1"/>
    <col min="17" max="17" width="11.8796296296296" style="63" customWidth="1"/>
    <col min="18" max="18" width="9" style="62" hidden="1" customWidth="1"/>
    <col min="19" max="16384" width="9" style="62"/>
  </cols>
  <sheetData>
    <row r="1" s="62" customFormat="1" ht="29" customHeight="1" spans="1:17">
      <c r="A1" s="67" t="s">
        <v>233</v>
      </c>
      <c r="B1" s="67"/>
      <c r="C1" s="67"/>
      <c r="D1" s="67"/>
      <c r="E1" s="68"/>
      <c r="F1" s="68"/>
      <c r="G1" s="67"/>
      <c r="H1" s="69"/>
      <c r="I1" s="67"/>
      <c r="J1" s="67"/>
      <c r="K1" s="84"/>
      <c r="L1" s="67"/>
      <c r="M1" s="67"/>
      <c r="N1" s="67"/>
      <c r="O1" s="67"/>
      <c r="P1" s="67"/>
      <c r="Q1" s="68"/>
    </row>
    <row r="2" s="62" customFormat="1" ht="29" customHeight="1" spans="1:17">
      <c r="A2" s="70" t="s">
        <v>234</v>
      </c>
      <c r="B2" s="70"/>
      <c r="C2" s="70"/>
      <c r="D2" s="71"/>
      <c r="E2" s="72"/>
      <c r="F2" s="72"/>
      <c r="G2" s="71"/>
      <c r="H2" s="73"/>
      <c r="I2" s="71"/>
      <c r="J2" s="65" t="s">
        <v>4</v>
      </c>
      <c r="K2" s="85"/>
      <c r="L2" s="71"/>
      <c r="M2" s="71"/>
      <c r="N2" s="71"/>
      <c r="O2" s="71"/>
      <c r="P2" s="71"/>
      <c r="Q2" s="93"/>
    </row>
    <row r="3" s="62" customFormat="1" spans="1:17">
      <c r="A3" s="74" t="s">
        <v>5</v>
      </c>
      <c r="B3" s="74" t="s">
        <v>6</v>
      </c>
      <c r="C3" s="74" t="s">
        <v>7</v>
      </c>
      <c r="D3" s="74" t="s">
        <v>8</v>
      </c>
      <c r="E3" s="75" t="s">
        <v>9</v>
      </c>
      <c r="F3" s="76" t="s">
        <v>10</v>
      </c>
      <c r="G3" s="77" t="s">
        <v>11</v>
      </c>
      <c r="H3" s="78" t="s">
        <v>12</v>
      </c>
      <c r="I3" s="77" t="s">
        <v>13</v>
      </c>
      <c r="J3" s="86" t="s">
        <v>14</v>
      </c>
      <c r="K3" s="87"/>
      <c r="L3" s="88" t="s">
        <v>228</v>
      </c>
      <c r="M3" s="74" t="s">
        <v>16</v>
      </c>
      <c r="N3" s="74" t="s">
        <v>266</v>
      </c>
      <c r="O3" s="74" t="s">
        <v>236</v>
      </c>
      <c r="P3" s="74" t="s">
        <v>237</v>
      </c>
      <c r="Q3" s="77" t="s">
        <v>20</v>
      </c>
    </row>
    <row r="4" s="62" customFormat="1" ht="63" customHeight="1" spans="1:17">
      <c r="A4" s="74"/>
      <c r="B4" s="74"/>
      <c r="C4" s="74"/>
      <c r="D4" s="74"/>
      <c r="E4" s="75"/>
      <c r="F4" s="75"/>
      <c r="G4" s="77"/>
      <c r="H4" s="79"/>
      <c r="I4" s="77"/>
      <c r="J4" s="89"/>
      <c r="K4" s="90"/>
      <c r="L4" s="88"/>
      <c r="M4" s="74"/>
      <c r="N4" s="74"/>
      <c r="O4" s="74"/>
      <c r="P4" s="74"/>
      <c r="Q4" s="77"/>
    </row>
    <row r="5" s="62" customFormat="1" ht="28" customHeight="1" spans="1:18">
      <c r="A5" s="80">
        <v>1</v>
      </c>
      <c r="B5" s="24" t="s">
        <v>111</v>
      </c>
      <c r="C5" s="24" t="s">
        <v>112</v>
      </c>
      <c r="D5" s="24">
        <f t="shared" ref="D5:D25" si="0">2025-MID(E5,7,4)</f>
        <v>71</v>
      </c>
      <c r="E5" s="110" t="s">
        <v>113</v>
      </c>
      <c r="F5" s="24">
        <v>15211549552</v>
      </c>
      <c r="G5" s="24" t="s">
        <v>25</v>
      </c>
      <c r="H5" s="25" t="s">
        <v>26</v>
      </c>
      <c r="I5" s="24" t="s">
        <v>114</v>
      </c>
      <c r="J5" s="109" t="s">
        <v>115</v>
      </c>
      <c r="K5" s="24"/>
      <c r="L5" s="24">
        <v>550</v>
      </c>
      <c r="M5" s="24">
        <v>385</v>
      </c>
      <c r="N5" s="24">
        <f t="shared" ref="N5:N19" si="1">M5*3</f>
        <v>1155</v>
      </c>
      <c r="O5" s="24">
        <v>165</v>
      </c>
      <c r="P5" s="24">
        <f t="shared" ref="P5:P15" si="2">O5*3</f>
        <v>495</v>
      </c>
      <c r="Q5" s="60"/>
      <c r="R5" s="62" t="s">
        <v>249</v>
      </c>
    </row>
    <row r="6" s="62" customFormat="1" ht="28" customHeight="1" spans="1:18">
      <c r="A6" s="80">
        <v>2</v>
      </c>
      <c r="B6" s="24" t="s">
        <v>116</v>
      </c>
      <c r="C6" s="24" t="s">
        <v>117</v>
      </c>
      <c r="D6" s="24">
        <f t="shared" si="0"/>
        <v>73</v>
      </c>
      <c r="E6" s="110" t="s">
        <v>118</v>
      </c>
      <c r="F6" s="24">
        <v>15526122996</v>
      </c>
      <c r="G6" s="24" t="s">
        <v>25</v>
      </c>
      <c r="H6" s="25" t="s">
        <v>26</v>
      </c>
      <c r="I6" s="24" t="s">
        <v>114</v>
      </c>
      <c r="J6" s="109" t="s">
        <v>119</v>
      </c>
      <c r="K6" s="24"/>
      <c r="L6" s="24">
        <v>550</v>
      </c>
      <c r="M6" s="24">
        <v>385</v>
      </c>
      <c r="N6" s="24">
        <f t="shared" si="1"/>
        <v>1155</v>
      </c>
      <c r="O6" s="24">
        <v>165</v>
      </c>
      <c r="P6" s="24">
        <f t="shared" si="2"/>
        <v>495</v>
      </c>
      <c r="Q6" s="60"/>
      <c r="R6" s="62" t="s">
        <v>249</v>
      </c>
    </row>
    <row r="7" s="62" customFormat="1" ht="28" customHeight="1" spans="1:18">
      <c r="A7" s="80">
        <v>3</v>
      </c>
      <c r="B7" s="24" t="s">
        <v>120</v>
      </c>
      <c r="C7" s="24" t="s">
        <v>121</v>
      </c>
      <c r="D7" s="24">
        <f t="shared" si="0"/>
        <v>76</v>
      </c>
      <c r="E7" s="110" t="s">
        <v>122</v>
      </c>
      <c r="F7" s="24">
        <v>13874469745</v>
      </c>
      <c r="G7" s="24" t="s">
        <v>25</v>
      </c>
      <c r="H7" s="25" t="s">
        <v>26</v>
      </c>
      <c r="I7" s="24" t="s">
        <v>114</v>
      </c>
      <c r="J7" s="109" t="s">
        <v>123</v>
      </c>
      <c r="K7" s="24"/>
      <c r="L7" s="24">
        <v>550</v>
      </c>
      <c r="M7" s="24">
        <v>385</v>
      </c>
      <c r="N7" s="24">
        <f t="shared" si="1"/>
        <v>1155</v>
      </c>
      <c r="O7" s="24">
        <v>165</v>
      </c>
      <c r="P7" s="24">
        <f t="shared" si="2"/>
        <v>495</v>
      </c>
      <c r="Q7" s="60"/>
      <c r="R7" s="62" t="s">
        <v>249</v>
      </c>
    </row>
    <row r="8" s="62" customFormat="1" ht="28" customHeight="1" spans="1:18">
      <c r="A8" s="80">
        <v>4</v>
      </c>
      <c r="B8" s="24" t="s">
        <v>111</v>
      </c>
      <c r="C8" s="24" t="s">
        <v>124</v>
      </c>
      <c r="D8" s="24">
        <f t="shared" si="0"/>
        <v>73</v>
      </c>
      <c r="E8" s="110" t="s">
        <v>125</v>
      </c>
      <c r="F8" s="24">
        <v>19918555723</v>
      </c>
      <c r="G8" s="24" t="s">
        <v>25</v>
      </c>
      <c r="H8" s="25" t="s">
        <v>26</v>
      </c>
      <c r="I8" s="24" t="s">
        <v>114</v>
      </c>
      <c r="J8" s="109" t="s">
        <v>126</v>
      </c>
      <c r="K8" s="24"/>
      <c r="L8" s="24">
        <v>550</v>
      </c>
      <c r="M8" s="24">
        <v>385</v>
      </c>
      <c r="N8" s="24">
        <f t="shared" si="1"/>
        <v>1155</v>
      </c>
      <c r="O8" s="24">
        <v>165</v>
      </c>
      <c r="P8" s="24">
        <f t="shared" si="2"/>
        <v>495</v>
      </c>
      <c r="Q8" s="60"/>
      <c r="R8" s="62" t="s">
        <v>249</v>
      </c>
    </row>
    <row r="9" s="62" customFormat="1" ht="28" customHeight="1" spans="1:18">
      <c r="A9" s="80">
        <v>5</v>
      </c>
      <c r="B9" s="24" t="s">
        <v>120</v>
      </c>
      <c r="C9" s="24" t="s">
        <v>127</v>
      </c>
      <c r="D9" s="24">
        <f t="shared" si="0"/>
        <v>75</v>
      </c>
      <c r="E9" s="110" t="s">
        <v>128</v>
      </c>
      <c r="F9" s="24">
        <v>13085471467</v>
      </c>
      <c r="G9" s="24" t="s">
        <v>25</v>
      </c>
      <c r="H9" s="25" t="s">
        <v>26</v>
      </c>
      <c r="I9" s="24" t="s">
        <v>114</v>
      </c>
      <c r="J9" s="109" t="s">
        <v>129</v>
      </c>
      <c r="K9" s="24"/>
      <c r="L9" s="24">
        <v>550</v>
      </c>
      <c r="M9" s="24">
        <v>385</v>
      </c>
      <c r="N9" s="24">
        <f t="shared" si="1"/>
        <v>1155</v>
      </c>
      <c r="O9" s="24">
        <v>165</v>
      </c>
      <c r="P9" s="24">
        <f t="shared" si="2"/>
        <v>495</v>
      </c>
      <c r="Q9" s="60"/>
      <c r="R9" s="62" t="s">
        <v>249</v>
      </c>
    </row>
    <row r="10" s="62" customFormat="1" ht="28" customHeight="1" spans="1:18">
      <c r="A10" s="80">
        <v>6</v>
      </c>
      <c r="B10" s="24" t="s">
        <v>120</v>
      </c>
      <c r="C10" s="24" t="s">
        <v>130</v>
      </c>
      <c r="D10" s="24">
        <f t="shared" si="0"/>
        <v>75</v>
      </c>
      <c r="E10" s="110" t="s">
        <v>131</v>
      </c>
      <c r="F10" s="24">
        <v>15580737431</v>
      </c>
      <c r="G10" s="24" t="s">
        <v>25</v>
      </c>
      <c r="H10" s="25" t="s">
        <v>26</v>
      </c>
      <c r="I10" s="24" t="s">
        <v>114</v>
      </c>
      <c r="J10" s="109" t="s">
        <v>132</v>
      </c>
      <c r="K10" s="24"/>
      <c r="L10" s="24">
        <v>550</v>
      </c>
      <c r="M10" s="24">
        <v>385</v>
      </c>
      <c r="N10" s="24">
        <f t="shared" si="1"/>
        <v>1155</v>
      </c>
      <c r="O10" s="24">
        <v>165</v>
      </c>
      <c r="P10" s="24">
        <f t="shared" si="2"/>
        <v>495</v>
      </c>
      <c r="Q10" s="60"/>
      <c r="R10" s="62" t="s">
        <v>249</v>
      </c>
    </row>
    <row r="11" s="62" customFormat="1" ht="28" customHeight="1" spans="1:18">
      <c r="A11" s="80">
        <v>7</v>
      </c>
      <c r="B11" s="24" t="s">
        <v>133</v>
      </c>
      <c r="C11" s="24" t="s">
        <v>134</v>
      </c>
      <c r="D11" s="24">
        <f t="shared" si="0"/>
        <v>71</v>
      </c>
      <c r="E11" s="110" t="s">
        <v>135</v>
      </c>
      <c r="F11" s="24">
        <v>15874599776</v>
      </c>
      <c r="G11" s="24" t="s">
        <v>25</v>
      </c>
      <c r="H11" s="25" t="s">
        <v>26</v>
      </c>
      <c r="I11" s="24" t="s">
        <v>114</v>
      </c>
      <c r="J11" s="109" t="s">
        <v>136</v>
      </c>
      <c r="K11" s="24"/>
      <c r="L11" s="24">
        <v>550</v>
      </c>
      <c r="M11" s="24">
        <v>385</v>
      </c>
      <c r="N11" s="24">
        <f t="shared" si="1"/>
        <v>1155</v>
      </c>
      <c r="O11" s="24">
        <v>165</v>
      </c>
      <c r="P11" s="24">
        <f t="shared" si="2"/>
        <v>495</v>
      </c>
      <c r="Q11" s="60"/>
      <c r="R11" s="62" t="s">
        <v>249</v>
      </c>
    </row>
    <row r="12" s="62" customFormat="1" ht="28" customHeight="1" spans="1:18">
      <c r="A12" s="80">
        <v>8</v>
      </c>
      <c r="B12" s="24" t="s">
        <v>133</v>
      </c>
      <c r="C12" s="24" t="s">
        <v>137</v>
      </c>
      <c r="D12" s="24">
        <f t="shared" si="0"/>
        <v>68</v>
      </c>
      <c r="E12" s="110" t="s">
        <v>138</v>
      </c>
      <c r="F12" s="24">
        <v>13787586260</v>
      </c>
      <c r="G12" s="24" t="s">
        <v>25</v>
      </c>
      <c r="H12" s="25" t="s">
        <v>26</v>
      </c>
      <c r="I12" s="24" t="s">
        <v>114</v>
      </c>
      <c r="J12" s="109" t="s">
        <v>139</v>
      </c>
      <c r="K12" s="24"/>
      <c r="L12" s="24">
        <v>550</v>
      </c>
      <c r="M12" s="24">
        <v>385</v>
      </c>
      <c r="N12" s="24">
        <f t="shared" si="1"/>
        <v>1155</v>
      </c>
      <c r="O12" s="24">
        <v>165</v>
      </c>
      <c r="P12" s="24">
        <f t="shared" si="2"/>
        <v>495</v>
      </c>
      <c r="Q12" s="60"/>
      <c r="R12" s="62" t="s">
        <v>249</v>
      </c>
    </row>
    <row r="13" s="62" customFormat="1" ht="28" customHeight="1" spans="1:18">
      <c r="A13" s="80">
        <v>9</v>
      </c>
      <c r="B13" s="24" t="s">
        <v>116</v>
      </c>
      <c r="C13" s="24" t="s">
        <v>140</v>
      </c>
      <c r="D13" s="24">
        <f t="shared" si="0"/>
        <v>62</v>
      </c>
      <c r="E13" s="110" t="s">
        <v>141</v>
      </c>
      <c r="F13" s="24">
        <v>18390305843</v>
      </c>
      <c r="G13" s="24" t="s">
        <v>25</v>
      </c>
      <c r="H13" s="25" t="s">
        <v>26</v>
      </c>
      <c r="I13" s="24" t="s">
        <v>114</v>
      </c>
      <c r="J13" s="109" t="s">
        <v>142</v>
      </c>
      <c r="K13" s="24"/>
      <c r="L13" s="24">
        <v>550</v>
      </c>
      <c r="M13" s="24">
        <v>385</v>
      </c>
      <c r="N13" s="24">
        <f t="shared" si="1"/>
        <v>1155</v>
      </c>
      <c r="O13" s="24">
        <v>165</v>
      </c>
      <c r="P13" s="24">
        <f t="shared" si="2"/>
        <v>495</v>
      </c>
      <c r="Q13" s="60"/>
      <c r="R13" s="62" t="s">
        <v>249</v>
      </c>
    </row>
    <row r="14" s="62" customFormat="1" ht="28" customHeight="1" spans="1:18">
      <c r="A14" s="80">
        <v>10</v>
      </c>
      <c r="B14" s="24" t="s">
        <v>143</v>
      </c>
      <c r="C14" s="24" t="s">
        <v>144</v>
      </c>
      <c r="D14" s="24">
        <f t="shared" si="0"/>
        <v>61</v>
      </c>
      <c r="E14" s="110" t="s">
        <v>145</v>
      </c>
      <c r="F14" s="25">
        <v>13874543172</v>
      </c>
      <c r="G14" s="24" t="s">
        <v>25</v>
      </c>
      <c r="H14" s="25" t="s">
        <v>26</v>
      </c>
      <c r="I14" s="24" t="s">
        <v>114</v>
      </c>
      <c r="J14" s="109" t="s">
        <v>146</v>
      </c>
      <c r="K14" s="24"/>
      <c r="L14" s="24">
        <v>550</v>
      </c>
      <c r="M14" s="24">
        <v>385</v>
      </c>
      <c r="N14" s="24">
        <f t="shared" si="1"/>
        <v>1155</v>
      </c>
      <c r="O14" s="24">
        <v>165</v>
      </c>
      <c r="P14" s="24">
        <f t="shared" si="2"/>
        <v>495</v>
      </c>
      <c r="Q14" s="60"/>
      <c r="R14" s="62" t="s">
        <v>267</v>
      </c>
    </row>
    <row r="15" s="62" customFormat="1" ht="42" customHeight="1" spans="1:18">
      <c r="A15" s="80">
        <v>11</v>
      </c>
      <c r="B15" s="24" t="s">
        <v>133</v>
      </c>
      <c r="C15" s="24" t="s">
        <v>147</v>
      </c>
      <c r="D15" s="24">
        <f t="shared" si="0"/>
        <v>60</v>
      </c>
      <c r="E15" s="110" t="s">
        <v>148</v>
      </c>
      <c r="F15" s="24">
        <v>15211515418</v>
      </c>
      <c r="G15" s="24" t="s">
        <v>25</v>
      </c>
      <c r="H15" s="44" t="s">
        <v>42</v>
      </c>
      <c r="I15" s="24" t="s">
        <v>114</v>
      </c>
      <c r="J15" s="112" t="s">
        <v>149</v>
      </c>
      <c r="K15" s="47"/>
      <c r="L15" s="24">
        <v>550</v>
      </c>
      <c r="M15" s="24">
        <v>385</v>
      </c>
      <c r="N15" s="24">
        <f t="shared" si="1"/>
        <v>1155</v>
      </c>
      <c r="O15" s="24">
        <v>165</v>
      </c>
      <c r="P15" s="24">
        <f t="shared" si="2"/>
        <v>495</v>
      </c>
      <c r="Q15" s="24"/>
      <c r="R15" s="62" t="s">
        <v>268</v>
      </c>
    </row>
    <row r="16" s="62" customFormat="1" ht="28" customHeight="1" spans="1:17">
      <c r="A16" s="80"/>
      <c r="B16" s="24" t="s">
        <v>220</v>
      </c>
      <c r="C16" s="24"/>
      <c r="D16" s="24"/>
      <c r="E16" s="24"/>
      <c r="F16" s="24"/>
      <c r="G16" s="24"/>
      <c r="H16" s="25"/>
      <c r="I16" s="24"/>
      <c r="J16" s="54"/>
      <c r="K16" s="55"/>
      <c r="L16" s="24">
        <f>SUM(L5:L15)</f>
        <v>6050</v>
      </c>
      <c r="M16" s="24">
        <f>SUM(M5:M15)</f>
        <v>4235</v>
      </c>
      <c r="N16" s="24">
        <f>SUM(N5:N15)</f>
        <v>12705</v>
      </c>
      <c r="O16" s="24">
        <f>SUM(O5:O15)</f>
        <v>1815</v>
      </c>
      <c r="P16" s="24">
        <f>SUM(P5:P15)</f>
        <v>5445</v>
      </c>
      <c r="Q16" s="60"/>
    </row>
    <row r="17" s="62" customFormat="1" ht="30" customHeight="1" spans="1:17">
      <c r="A17" s="81"/>
      <c r="B17" s="81"/>
      <c r="C17" s="81" t="s">
        <v>244</v>
      </c>
      <c r="D17" s="81"/>
      <c r="E17" s="82"/>
      <c r="F17" s="82"/>
      <c r="G17" s="81" t="s">
        <v>245</v>
      </c>
      <c r="H17" s="83"/>
      <c r="I17" s="81"/>
      <c r="J17" s="91" t="s">
        <v>246</v>
      </c>
      <c r="K17" s="92"/>
      <c r="L17" s="81"/>
      <c r="M17" s="81"/>
      <c r="N17" s="81"/>
      <c r="Q17" s="63"/>
    </row>
  </sheetData>
  <autoFilter xmlns:etc="http://www.wps.cn/officeDocument/2017/etCustomData" ref="A1:Q17" etc:filterBottomFollowUsedRange="0">
    <extLst/>
  </autoFilter>
  <mergeCells count="35">
    <mergeCell ref="A1:Q1"/>
    <mergeCell ref="A2:C2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A17:B17"/>
    <mergeCell ref="C17:D17"/>
    <mergeCell ref="E17:F17"/>
    <mergeCell ref="G17:H17"/>
    <mergeCell ref="J17:M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J3:K4"/>
  </mergeCells>
  <pageMargins left="1.92847222222222" right="0.751388888888889" top="0.472222222222222" bottom="0.590277777777778" header="0.314583333333333" footer="0.5"/>
  <pageSetup paperSize="9" scale="6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2" sqref="O$1:P$1048576"/>
    </sheetView>
  </sheetViews>
  <sheetFormatPr defaultColWidth="9" defaultRowHeight="15.6"/>
  <cols>
    <col min="1" max="1" width="3.5" style="62" customWidth="1"/>
    <col min="2" max="2" width="9.62962962962963" style="62" customWidth="1"/>
    <col min="3" max="3" width="11" style="62" customWidth="1"/>
    <col min="4" max="4" width="6.62962962962963" style="62" customWidth="1"/>
    <col min="5" max="5" width="21.75" style="63" customWidth="1"/>
    <col min="6" max="6" width="13.1296296296296" style="63" customWidth="1"/>
    <col min="7" max="7" width="10.3796296296296" style="62" customWidth="1"/>
    <col min="8" max="8" width="10.3796296296296" style="64" customWidth="1"/>
    <col min="9" max="9" width="9.75" style="62" customWidth="1"/>
    <col min="10" max="10" width="14.1296296296296" style="65" customWidth="1"/>
    <col min="11" max="11" width="7.37962962962963" style="66" customWidth="1"/>
    <col min="12" max="12" width="7.75" style="62" customWidth="1"/>
    <col min="13" max="13" width="11.3796296296296" style="62" customWidth="1"/>
    <col min="14" max="14" width="13.1296296296296" style="62" customWidth="1"/>
    <col min="15" max="15" width="8.87962962962963" style="62" hidden="1" customWidth="1"/>
    <col min="16" max="16" width="11.3796296296296" style="62" hidden="1" customWidth="1"/>
    <col min="17" max="17" width="11.8796296296296" style="63" customWidth="1"/>
    <col min="18" max="18" width="9" style="62" hidden="1" customWidth="1"/>
    <col min="19" max="16384" width="9" style="62"/>
  </cols>
  <sheetData>
    <row r="1" s="62" customFormat="1" ht="29" customHeight="1" spans="1:17">
      <c r="A1" s="67" t="s">
        <v>233</v>
      </c>
      <c r="B1" s="67"/>
      <c r="C1" s="67"/>
      <c r="D1" s="67"/>
      <c r="E1" s="68"/>
      <c r="F1" s="68"/>
      <c r="G1" s="67"/>
      <c r="H1" s="69"/>
      <c r="I1" s="67"/>
      <c r="J1" s="67"/>
      <c r="K1" s="84"/>
      <c r="L1" s="67"/>
      <c r="M1" s="67"/>
      <c r="N1" s="67"/>
      <c r="O1" s="67"/>
      <c r="P1" s="67"/>
      <c r="Q1" s="68"/>
    </row>
    <row r="2" s="62" customFormat="1" ht="29" customHeight="1" spans="1:17">
      <c r="A2" s="70" t="s">
        <v>234</v>
      </c>
      <c r="B2" s="70"/>
      <c r="C2" s="70"/>
      <c r="D2" s="71"/>
      <c r="E2" s="72"/>
      <c r="F2" s="72"/>
      <c r="G2" s="71"/>
      <c r="H2" s="73"/>
      <c r="I2" s="71"/>
      <c r="J2" s="65" t="s">
        <v>4</v>
      </c>
      <c r="K2" s="85"/>
      <c r="L2" s="71"/>
      <c r="M2" s="71"/>
      <c r="N2" s="71"/>
      <c r="O2" s="71"/>
      <c r="P2" s="71"/>
      <c r="Q2" s="93"/>
    </row>
    <row r="3" s="62" customFormat="1" spans="1:17">
      <c r="A3" s="74" t="s">
        <v>5</v>
      </c>
      <c r="B3" s="74" t="s">
        <v>6</v>
      </c>
      <c r="C3" s="74" t="s">
        <v>7</v>
      </c>
      <c r="D3" s="74" t="s">
        <v>8</v>
      </c>
      <c r="E3" s="75" t="s">
        <v>9</v>
      </c>
      <c r="F3" s="76" t="s">
        <v>10</v>
      </c>
      <c r="G3" s="77" t="s">
        <v>11</v>
      </c>
      <c r="H3" s="78" t="s">
        <v>12</v>
      </c>
      <c r="I3" s="77" t="s">
        <v>13</v>
      </c>
      <c r="J3" s="86" t="s">
        <v>14</v>
      </c>
      <c r="K3" s="87"/>
      <c r="L3" s="88" t="s">
        <v>228</v>
      </c>
      <c r="M3" s="74" t="s">
        <v>16</v>
      </c>
      <c r="N3" s="74" t="s">
        <v>266</v>
      </c>
      <c r="O3" s="74" t="s">
        <v>236</v>
      </c>
      <c r="P3" s="74" t="s">
        <v>237</v>
      </c>
      <c r="Q3" s="77" t="s">
        <v>20</v>
      </c>
    </row>
    <row r="4" s="62" customFormat="1" ht="63" customHeight="1" spans="1:17">
      <c r="A4" s="74"/>
      <c r="B4" s="74"/>
      <c r="C4" s="74"/>
      <c r="D4" s="74"/>
      <c r="E4" s="75"/>
      <c r="F4" s="75"/>
      <c r="G4" s="77"/>
      <c r="H4" s="79"/>
      <c r="I4" s="77"/>
      <c r="J4" s="89"/>
      <c r="K4" s="90"/>
      <c r="L4" s="88"/>
      <c r="M4" s="74"/>
      <c r="N4" s="74"/>
      <c r="O4" s="74"/>
      <c r="P4" s="74"/>
      <c r="Q4" s="77"/>
    </row>
    <row r="5" s="62" customFormat="1" ht="28" customHeight="1" spans="1:18">
      <c r="A5" s="80">
        <v>1</v>
      </c>
      <c r="B5" s="24" t="s">
        <v>154</v>
      </c>
      <c r="C5" s="24" t="s">
        <v>155</v>
      </c>
      <c r="D5" s="24">
        <f>2025-MID(E5,7,4)</f>
        <v>65</v>
      </c>
      <c r="E5" s="110" t="s">
        <v>156</v>
      </c>
      <c r="F5" s="24">
        <v>15211561820</v>
      </c>
      <c r="G5" s="24" t="s">
        <v>25</v>
      </c>
      <c r="H5" s="25" t="s">
        <v>26</v>
      </c>
      <c r="I5" s="24" t="s">
        <v>157</v>
      </c>
      <c r="J5" s="109" t="s">
        <v>158</v>
      </c>
      <c r="K5" s="44"/>
      <c r="L5" s="24">
        <v>800</v>
      </c>
      <c r="M5" s="24">
        <v>560</v>
      </c>
      <c r="N5" s="24">
        <f>M5*3</f>
        <v>1680</v>
      </c>
      <c r="O5" s="24">
        <v>240</v>
      </c>
      <c r="P5" s="24">
        <v>720</v>
      </c>
      <c r="Q5" s="60"/>
      <c r="R5" s="62" t="s">
        <v>249</v>
      </c>
    </row>
    <row r="6" s="62" customFormat="1" ht="28" customHeight="1" spans="1:18">
      <c r="A6" s="80">
        <v>2</v>
      </c>
      <c r="B6" s="24" t="s">
        <v>159</v>
      </c>
      <c r="C6" s="24" t="s">
        <v>160</v>
      </c>
      <c r="D6" s="24">
        <f>2025-MID(E6,7,4)</f>
        <v>72</v>
      </c>
      <c r="E6" s="24" t="s">
        <v>161</v>
      </c>
      <c r="F6" s="24">
        <v>15096228923</v>
      </c>
      <c r="G6" s="24" t="s">
        <v>25</v>
      </c>
      <c r="H6" s="25" t="s">
        <v>26</v>
      </c>
      <c r="I6" s="24" t="s">
        <v>157</v>
      </c>
      <c r="J6" s="109" t="s">
        <v>162</v>
      </c>
      <c r="K6" s="44"/>
      <c r="L6" s="24">
        <f t="shared" ref="L6:L8" si="0">(N6+P6)/3</f>
        <v>800</v>
      </c>
      <c r="M6" s="24">
        <v>560</v>
      </c>
      <c r="N6" s="24">
        <f>M6*3</f>
        <v>1680</v>
      </c>
      <c r="O6" s="24">
        <v>240</v>
      </c>
      <c r="P6" s="24">
        <f t="shared" ref="P6:P8" si="1">O6*3</f>
        <v>720</v>
      </c>
      <c r="Q6" s="60"/>
      <c r="R6" s="62" t="s">
        <v>249</v>
      </c>
    </row>
    <row r="7" s="62" customFormat="1" ht="28" customHeight="1" spans="1:18">
      <c r="A7" s="80">
        <v>3</v>
      </c>
      <c r="B7" s="24" t="s">
        <v>163</v>
      </c>
      <c r="C7" s="24" t="s">
        <v>164</v>
      </c>
      <c r="D7" s="24">
        <f>2025-MID(E7,7,4)</f>
        <v>70</v>
      </c>
      <c r="E7" s="24" t="s">
        <v>165</v>
      </c>
      <c r="F7" s="24">
        <v>17057215046</v>
      </c>
      <c r="G7" s="24" t="s">
        <v>25</v>
      </c>
      <c r="H7" s="25" t="s">
        <v>26</v>
      </c>
      <c r="I7" s="24" t="s">
        <v>157</v>
      </c>
      <c r="J7" s="109" t="s">
        <v>166</v>
      </c>
      <c r="K7" s="24"/>
      <c r="L7" s="24">
        <f t="shared" si="0"/>
        <v>800</v>
      </c>
      <c r="M7" s="24">
        <v>560</v>
      </c>
      <c r="N7" s="24">
        <f>M7*3</f>
        <v>1680</v>
      </c>
      <c r="O7" s="24">
        <v>240</v>
      </c>
      <c r="P7" s="24">
        <f t="shared" si="1"/>
        <v>720</v>
      </c>
      <c r="Q7" s="60"/>
      <c r="R7" s="62" t="s">
        <v>249</v>
      </c>
    </row>
    <row r="8" s="62" customFormat="1" ht="28" customHeight="1" spans="1:18">
      <c r="A8" s="80">
        <v>4</v>
      </c>
      <c r="B8" s="24" t="s">
        <v>167</v>
      </c>
      <c r="C8" s="24" t="s">
        <v>168</v>
      </c>
      <c r="D8" s="24">
        <f>2025-MID(E8,7,4)</f>
        <v>68</v>
      </c>
      <c r="E8" s="24" t="s">
        <v>169</v>
      </c>
      <c r="F8" s="24">
        <v>18174551397</v>
      </c>
      <c r="G8" s="24" t="s">
        <v>25</v>
      </c>
      <c r="H8" s="25" t="s">
        <v>26</v>
      </c>
      <c r="I8" s="24" t="s">
        <v>157</v>
      </c>
      <c r="J8" s="109" t="s">
        <v>170</v>
      </c>
      <c r="K8" s="24"/>
      <c r="L8" s="24">
        <f t="shared" si="0"/>
        <v>800</v>
      </c>
      <c r="M8" s="24">
        <v>560</v>
      </c>
      <c r="N8" s="24">
        <f>M8*3</f>
        <v>1680</v>
      </c>
      <c r="O8" s="24">
        <v>240</v>
      </c>
      <c r="P8" s="24">
        <f t="shared" si="1"/>
        <v>720</v>
      </c>
      <c r="Q8" s="60"/>
      <c r="R8" s="62" t="s">
        <v>249</v>
      </c>
    </row>
    <row r="9" s="62" customFormat="1" ht="28" customHeight="1" spans="1:17">
      <c r="A9" s="80"/>
      <c r="B9" s="24" t="s">
        <v>220</v>
      </c>
      <c r="C9" s="24"/>
      <c r="D9" s="24"/>
      <c r="E9" s="24"/>
      <c r="F9" s="24"/>
      <c r="G9" s="24"/>
      <c r="H9" s="25"/>
      <c r="I9" s="24"/>
      <c r="J9" s="54"/>
      <c r="K9" s="55"/>
      <c r="L9" s="24">
        <f>SUM(L5:L8)</f>
        <v>3200</v>
      </c>
      <c r="M9" s="24">
        <f>SUM(M5:M8)</f>
        <v>2240</v>
      </c>
      <c r="N9" s="24">
        <f>SUM(N5:N8)</f>
        <v>6720</v>
      </c>
      <c r="O9" s="24">
        <f>SUM(O5:O8)</f>
        <v>960</v>
      </c>
      <c r="P9" s="24">
        <f>SUM(P5:P8)</f>
        <v>2880</v>
      </c>
      <c r="Q9" s="60"/>
    </row>
    <row r="10" s="62" customFormat="1" ht="30" customHeight="1" spans="1:17">
      <c r="A10" s="81"/>
      <c r="B10" s="81"/>
      <c r="C10" s="81" t="s">
        <v>244</v>
      </c>
      <c r="D10" s="81"/>
      <c r="E10" s="82"/>
      <c r="F10" s="82"/>
      <c r="G10" s="81" t="s">
        <v>245</v>
      </c>
      <c r="H10" s="83"/>
      <c r="I10" s="81"/>
      <c r="J10" s="91" t="s">
        <v>246</v>
      </c>
      <c r="K10" s="92"/>
      <c r="L10" s="81"/>
      <c r="M10" s="81"/>
      <c r="N10" s="81"/>
      <c r="Q10" s="63"/>
    </row>
  </sheetData>
  <autoFilter xmlns:etc="http://www.wps.cn/officeDocument/2017/etCustomData" ref="A1:Q10" etc:filterBottomFollowUsedRange="0">
    <extLst/>
  </autoFilter>
  <mergeCells count="28">
    <mergeCell ref="A1:Q1"/>
    <mergeCell ref="A2:C2"/>
    <mergeCell ref="J5:K5"/>
    <mergeCell ref="J6:K6"/>
    <mergeCell ref="J7:K7"/>
    <mergeCell ref="J8:K8"/>
    <mergeCell ref="J9:K9"/>
    <mergeCell ref="A10:B10"/>
    <mergeCell ref="C10:D10"/>
    <mergeCell ref="E10:F10"/>
    <mergeCell ref="G10:H10"/>
    <mergeCell ref="J10:M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J3:K4"/>
  </mergeCells>
  <pageMargins left="1.92847222222222" right="0.751388888888889" top="0.472222222222222" bottom="0.590277777777778" header="0.314583333333333" footer="0.5"/>
  <pageSetup paperSize="9" scale="6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O2" sqref="O$1:P$1048576"/>
    </sheetView>
  </sheetViews>
  <sheetFormatPr defaultColWidth="9" defaultRowHeight="15.6"/>
  <cols>
    <col min="1" max="1" width="3.5" style="62" customWidth="1"/>
    <col min="2" max="2" width="9.62962962962963" style="62" customWidth="1"/>
    <col min="3" max="3" width="11" style="62" customWidth="1"/>
    <col min="4" max="4" width="6.62962962962963" style="62" customWidth="1"/>
    <col min="5" max="5" width="21.75" style="63" customWidth="1"/>
    <col min="6" max="6" width="13.1296296296296" style="63" customWidth="1"/>
    <col min="7" max="7" width="10.3796296296296" style="62" customWidth="1"/>
    <col min="8" max="8" width="10.3796296296296" style="64" customWidth="1"/>
    <col min="9" max="9" width="9.75" style="62" customWidth="1"/>
    <col min="10" max="10" width="14.1296296296296" style="65" customWidth="1"/>
    <col min="11" max="11" width="7.37962962962963" style="66" customWidth="1"/>
    <col min="12" max="12" width="7.75" style="62" customWidth="1"/>
    <col min="13" max="13" width="11.3796296296296" style="62" customWidth="1"/>
    <col min="14" max="14" width="13.1296296296296" style="62" customWidth="1"/>
    <col min="15" max="15" width="8.87962962962963" style="62" hidden="1" customWidth="1"/>
    <col min="16" max="16" width="11.3796296296296" style="62" hidden="1" customWidth="1"/>
    <col min="17" max="17" width="11.8796296296296" style="63" customWidth="1"/>
    <col min="18" max="18" width="9" style="62" hidden="1" customWidth="1"/>
    <col min="19" max="16384" width="9" style="62"/>
  </cols>
  <sheetData>
    <row r="1" s="62" customFormat="1" ht="29" customHeight="1" spans="1:17">
      <c r="A1" s="67" t="s">
        <v>233</v>
      </c>
      <c r="B1" s="67"/>
      <c r="C1" s="67"/>
      <c r="D1" s="67"/>
      <c r="E1" s="68"/>
      <c r="F1" s="68"/>
      <c r="G1" s="67"/>
      <c r="H1" s="69"/>
      <c r="I1" s="67"/>
      <c r="J1" s="67"/>
      <c r="K1" s="84"/>
      <c r="L1" s="67"/>
      <c r="M1" s="67"/>
      <c r="N1" s="67"/>
      <c r="O1" s="67"/>
      <c r="P1" s="67"/>
      <c r="Q1" s="68"/>
    </row>
    <row r="2" s="62" customFormat="1" ht="29" customHeight="1" spans="1:17">
      <c r="A2" s="70" t="s">
        <v>234</v>
      </c>
      <c r="B2" s="70"/>
      <c r="C2" s="70"/>
      <c r="D2" s="71"/>
      <c r="E2" s="72"/>
      <c r="F2" s="72"/>
      <c r="G2" s="71"/>
      <c r="H2" s="73"/>
      <c r="I2" s="71"/>
      <c r="J2" s="65" t="s">
        <v>4</v>
      </c>
      <c r="K2" s="85"/>
      <c r="L2" s="71"/>
      <c r="M2" s="71"/>
      <c r="N2" s="71"/>
      <c r="O2" s="71"/>
      <c r="P2" s="71"/>
      <c r="Q2" s="93"/>
    </row>
    <row r="3" s="62" customFormat="1" spans="1:17">
      <c r="A3" s="74" t="s">
        <v>5</v>
      </c>
      <c r="B3" s="74" t="s">
        <v>6</v>
      </c>
      <c r="C3" s="74" t="s">
        <v>7</v>
      </c>
      <c r="D3" s="74" t="s">
        <v>8</v>
      </c>
      <c r="E3" s="75" t="s">
        <v>9</v>
      </c>
      <c r="F3" s="76" t="s">
        <v>10</v>
      </c>
      <c r="G3" s="77" t="s">
        <v>11</v>
      </c>
      <c r="H3" s="78" t="s">
        <v>12</v>
      </c>
      <c r="I3" s="77" t="s">
        <v>13</v>
      </c>
      <c r="J3" s="86" t="s">
        <v>14</v>
      </c>
      <c r="K3" s="87"/>
      <c r="L3" s="88" t="s">
        <v>228</v>
      </c>
      <c r="M3" s="74" t="s">
        <v>16</v>
      </c>
      <c r="N3" s="74" t="s">
        <v>235</v>
      </c>
      <c r="O3" s="74" t="s">
        <v>236</v>
      </c>
      <c r="P3" s="74" t="s">
        <v>237</v>
      </c>
      <c r="Q3" s="77" t="s">
        <v>20</v>
      </c>
    </row>
    <row r="4" s="62" customFormat="1" ht="63" customHeight="1" spans="1:17">
      <c r="A4" s="74"/>
      <c r="B4" s="74"/>
      <c r="C4" s="74"/>
      <c r="D4" s="74"/>
      <c r="E4" s="75"/>
      <c r="F4" s="75"/>
      <c r="G4" s="77"/>
      <c r="H4" s="79"/>
      <c r="I4" s="77"/>
      <c r="J4" s="89"/>
      <c r="K4" s="90"/>
      <c r="L4" s="88"/>
      <c r="M4" s="74"/>
      <c r="N4" s="74"/>
      <c r="O4" s="74"/>
      <c r="P4" s="74"/>
      <c r="Q4" s="77"/>
    </row>
    <row r="5" s="62" customFormat="1" ht="28" customHeight="1" spans="1:17">
      <c r="A5" s="80">
        <v>1</v>
      </c>
      <c r="B5" s="24" t="s">
        <v>269</v>
      </c>
      <c r="C5" s="38" t="s">
        <v>270</v>
      </c>
      <c r="D5" s="24">
        <f>2025-MID(E5,7,4)</f>
        <v>84</v>
      </c>
      <c r="E5" s="110" t="s">
        <v>271</v>
      </c>
      <c r="F5" s="24">
        <v>13874524310</v>
      </c>
      <c r="G5" s="24" t="s">
        <v>25</v>
      </c>
      <c r="H5" s="25" t="s">
        <v>26</v>
      </c>
      <c r="I5" s="24" t="s">
        <v>174</v>
      </c>
      <c r="J5" s="114" t="s">
        <v>272</v>
      </c>
      <c r="K5" s="95"/>
      <c r="L5" s="24">
        <v>800</v>
      </c>
      <c r="M5" s="24">
        <v>560</v>
      </c>
      <c r="N5" s="24">
        <f>M5*2</f>
        <v>1120</v>
      </c>
      <c r="O5" s="24">
        <v>240</v>
      </c>
      <c r="P5" s="24">
        <f>O5*2</f>
        <v>480</v>
      </c>
      <c r="Q5" s="60" t="s">
        <v>255</v>
      </c>
    </row>
    <row r="6" s="62" customFormat="1" ht="28" customHeight="1" spans="1:18">
      <c r="A6" s="80">
        <v>2</v>
      </c>
      <c r="B6" s="24" t="s">
        <v>171</v>
      </c>
      <c r="C6" s="24" t="s">
        <v>172</v>
      </c>
      <c r="D6" s="24">
        <f>2025-MID(E6,7,4)</f>
        <v>65</v>
      </c>
      <c r="E6" s="110" t="s">
        <v>173</v>
      </c>
      <c r="F6" s="24">
        <v>18774741231</v>
      </c>
      <c r="G6" s="24" t="s">
        <v>25</v>
      </c>
      <c r="H6" s="25" t="s">
        <v>26</v>
      </c>
      <c r="I6" s="24" t="s">
        <v>174</v>
      </c>
      <c r="J6" s="96" t="s">
        <v>175</v>
      </c>
      <c r="K6" s="97"/>
      <c r="L6" s="24">
        <f>(N6+P6)/3</f>
        <v>800</v>
      </c>
      <c r="M6" s="24">
        <v>560</v>
      </c>
      <c r="N6" s="24">
        <f>M6*3</f>
        <v>1680</v>
      </c>
      <c r="O6" s="24">
        <v>240</v>
      </c>
      <c r="P6" s="24">
        <f>O6*3</f>
        <v>720</v>
      </c>
      <c r="Q6" s="60"/>
      <c r="R6" s="62" t="s">
        <v>249</v>
      </c>
    </row>
    <row r="7" s="62" customFormat="1" ht="28" customHeight="1" spans="1:18">
      <c r="A7" s="80">
        <v>3</v>
      </c>
      <c r="B7" s="24" t="s">
        <v>171</v>
      </c>
      <c r="C7" s="24" t="s">
        <v>176</v>
      </c>
      <c r="D7" s="24">
        <f>2025-MID(E7,7,4)</f>
        <v>67</v>
      </c>
      <c r="E7" s="110" t="s">
        <v>177</v>
      </c>
      <c r="F7" s="24">
        <v>19359791096</v>
      </c>
      <c r="G7" s="24" t="s">
        <v>25</v>
      </c>
      <c r="H7" s="25" t="s">
        <v>26</v>
      </c>
      <c r="I7" s="24" t="s">
        <v>174</v>
      </c>
      <c r="J7" s="114" t="s">
        <v>178</v>
      </c>
      <c r="K7" s="95"/>
      <c r="L7" s="24">
        <f>(N7+P7)/3</f>
        <v>800</v>
      </c>
      <c r="M7" s="24">
        <v>560</v>
      </c>
      <c r="N7" s="24">
        <f>M7*3</f>
        <v>1680</v>
      </c>
      <c r="O7" s="24">
        <v>240</v>
      </c>
      <c r="P7" s="24">
        <f>O7*3</f>
        <v>720</v>
      </c>
      <c r="Q7" s="60"/>
      <c r="R7" s="62" t="s">
        <v>249</v>
      </c>
    </row>
    <row r="8" s="62" customFormat="1" ht="28" customHeight="1" spans="1:17">
      <c r="A8" s="80"/>
      <c r="B8" s="24" t="s">
        <v>220</v>
      </c>
      <c r="C8" s="24"/>
      <c r="D8" s="24"/>
      <c r="E8" s="24"/>
      <c r="F8" s="24"/>
      <c r="G8" s="24"/>
      <c r="H8" s="25"/>
      <c r="I8" s="24"/>
      <c r="J8" s="54"/>
      <c r="K8" s="55"/>
      <c r="L8" s="24">
        <f>SUM(L5:L7)</f>
        <v>2400</v>
      </c>
      <c r="M8" s="24">
        <f>SUM(M5:M7)</f>
        <v>1680</v>
      </c>
      <c r="N8" s="24">
        <f>SUM(N5:N7)</f>
        <v>4480</v>
      </c>
      <c r="O8" s="24">
        <f>SUM(O5:O7)</f>
        <v>720</v>
      </c>
      <c r="P8" s="24">
        <f>SUM(P5:P7)</f>
        <v>1920</v>
      </c>
      <c r="Q8" s="60"/>
    </row>
    <row r="9" s="62" customFormat="1" ht="30" customHeight="1" spans="1:17">
      <c r="A9" s="81"/>
      <c r="B9" s="81"/>
      <c r="C9" s="81" t="s">
        <v>244</v>
      </c>
      <c r="D9" s="81"/>
      <c r="E9" s="82"/>
      <c r="F9" s="82"/>
      <c r="G9" s="81" t="s">
        <v>245</v>
      </c>
      <c r="H9" s="83"/>
      <c r="I9" s="81"/>
      <c r="J9" s="91" t="s">
        <v>246</v>
      </c>
      <c r="K9" s="92"/>
      <c r="L9" s="81"/>
      <c r="M9" s="81"/>
      <c r="N9" s="81"/>
      <c r="Q9" s="63"/>
    </row>
  </sheetData>
  <autoFilter xmlns:etc="http://www.wps.cn/officeDocument/2017/etCustomData" ref="A1:Q9" etc:filterBottomFollowUsedRange="0">
    <extLst/>
  </autoFilter>
  <mergeCells count="27">
    <mergeCell ref="A1:Q1"/>
    <mergeCell ref="A2:C2"/>
    <mergeCell ref="J5:K5"/>
    <mergeCell ref="J6:K6"/>
    <mergeCell ref="J7:K7"/>
    <mergeCell ref="J8:K8"/>
    <mergeCell ref="A9:B9"/>
    <mergeCell ref="C9:D9"/>
    <mergeCell ref="E9:F9"/>
    <mergeCell ref="G9:H9"/>
    <mergeCell ref="J9:M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J3:K4"/>
  </mergeCells>
  <pageMargins left="1.92847222222222" right="0.751388888888889" top="0.472222222222222" bottom="0.590277777777778" header="0.314583333333333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洪江区公示45人网站</vt:lpstr>
      <vt:lpstr>公示模板</vt:lpstr>
      <vt:lpstr>渔梁村</vt:lpstr>
      <vt:lpstr>堆边村</vt:lpstr>
      <vt:lpstr>优胜村</vt:lpstr>
      <vt:lpstr>楠木田村</vt:lpstr>
      <vt:lpstr>滩头村</vt:lpstr>
      <vt:lpstr>桂花园村</vt:lpstr>
      <vt:lpstr>岩门村</vt:lpstr>
      <vt:lpstr>川山村</vt:lpstr>
      <vt:lpstr>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世末歌者</cp:lastModifiedBy>
  <dcterms:created xsi:type="dcterms:W3CDTF">2021-12-28T09:20:00Z</dcterms:created>
  <dcterms:modified xsi:type="dcterms:W3CDTF">2025-11-05T03:52:59Z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901775B30EAA4677B40AB759B6363930_13</vt:lpwstr>
  </property>
  <property fmtid="{D5CDD505-2E9C-101B-9397-08002B2CF9AE}" pid="4" name="KSOProductBuildVer">
    <vt:lpwstr>2052-12.1.0.20305</vt:lpwstr>
  </property>
</Properties>
</file>