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<sst xmlns="http://schemas.openxmlformats.org/spreadsheetml/2006/main" count="171">
  <si>
    <t>附件3：</t>
  </si>
  <si>
    <t>洪江区2018年度统筹整合财政涉农资金项目明细表</t>
  </si>
  <si>
    <t xml:space="preserve">                                                                                             金额单位：万元</t>
  </si>
  <si>
    <t>序号</t>
  </si>
  <si>
    <t>项目名称</t>
  </si>
  <si>
    <t>建设任务</t>
  </si>
  <si>
    <t>实施地点</t>
  </si>
  <si>
    <t>补助标准</t>
  </si>
  <si>
    <t>资金规模</t>
  </si>
  <si>
    <t>筹资方式</t>
  </si>
  <si>
    <t>绩效目标
（进度计划）</t>
  </si>
  <si>
    <t>时间进度(起止)</t>
  </si>
  <si>
    <t>责任单位</t>
  </si>
  <si>
    <t>（省级）</t>
  </si>
  <si>
    <t>金额</t>
  </si>
  <si>
    <t>计划开   工时间</t>
  </si>
  <si>
    <t>计划完
工时间</t>
  </si>
  <si>
    <t>项目主管单位</t>
  </si>
  <si>
    <t>项目组织实施单位</t>
  </si>
  <si>
    <t>总计</t>
  </si>
  <si>
    <t>一</t>
  </si>
  <si>
    <t>生产发展合计</t>
  </si>
  <si>
    <t>特色农林产业</t>
  </si>
  <si>
    <t>建设一个扶贫楠竹加车间</t>
  </si>
  <si>
    <t>恒裕竹业
公司</t>
  </si>
  <si>
    <t>13.3万元/村</t>
  </si>
  <si>
    <t>省级</t>
  </si>
  <si>
    <t>带动帮扶2个村贫困户，预计贫困户人均增收300元／年</t>
  </si>
  <si>
    <t>人社局</t>
  </si>
  <si>
    <t>恒裕竹业</t>
  </si>
  <si>
    <t>产业奖补</t>
  </si>
  <si>
    <t>贫困对象自主发展产业奖补</t>
  </si>
  <si>
    <t>建档立卡
贫困对象</t>
  </si>
  <si>
    <t>200元/户以上</t>
  </si>
  <si>
    <t>通过产业奖补激发贫困对象内生发展动力，预计贫困户增收200元/人/年</t>
  </si>
  <si>
    <t>农林水局</t>
  </si>
  <si>
    <t>桂花园乡
横岩乡</t>
  </si>
  <si>
    <t>旅游产业扶贫</t>
  </si>
  <si>
    <t>淘金冲乡村旅游及生产道路700米</t>
  </si>
  <si>
    <t>茅头园村</t>
  </si>
  <si>
    <t>160万元/公里</t>
  </si>
  <si>
    <t>解决133户395人生产不便问题，提升乡村旅游品质,实现乡村旅游扶贫的长远成效，预计项目区域及周边贫困户人均增收140元/年</t>
  </si>
  <si>
    <t>旅游局</t>
  </si>
  <si>
    <t>桂花园乡</t>
  </si>
  <si>
    <t>金融扶贫</t>
  </si>
  <si>
    <t>计划为180户贫困户贴息</t>
  </si>
  <si>
    <t>符合条件的贫困对象</t>
  </si>
  <si>
    <t>2175元/人/年（基准利率）</t>
  </si>
  <si>
    <t>180户贫困户贴息，预计人均增收2175元/年</t>
  </si>
  <si>
    <t>扶贫办</t>
  </si>
  <si>
    <t>二</t>
  </si>
  <si>
    <t>基础设施建设合计</t>
  </si>
  <si>
    <t>（一）</t>
  </si>
  <si>
    <t>农田水利建设小计</t>
  </si>
  <si>
    <t>农田排灌渠道建设</t>
  </si>
  <si>
    <t>新修渠道2.6千米</t>
  </si>
  <si>
    <t>菖蒲村</t>
  </si>
  <si>
    <t>344元/米</t>
  </si>
  <si>
    <t>项目总投资83万元，2018年完成投入60万元，帮助59户212人贫困人口改善生产、生活条件等</t>
  </si>
  <si>
    <t>国土局</t>
  </si>
  <si>
    <t>新修渠道3.8千米</t>
  </si>
  <si>
    <t>横岩村</t>
  </si>
  <si>
    <t>项目总投资130万元，2018年完成投入91万元，帮助111户341贫困人口改善生产、生活条件等</t>
  </si>
  <si>
    <t>新修渠道1.2千米及硬化整修606米，会车道1座，取水码头2座</t>
  </si>
  <si>
    <t>优胜村</t>
  </si>
  <si>
    <t>项目总投资92万元，2018年完成投入45万元，帮助149户283贫困人口改善生产、生活条件等</t>
  </si>
  <si>
    <t>新修渠道2.4千米</t>
  </si>
  <si>
    <t>洪高村</t>
  </si>
  <si>
    <t>项目总投资90万元，2018年完成投入63万元，帮助65户186贫困人口改善生产、生活条件等</t>
  </si>
  <si>
    <t>（二）</t>
  </si>
  <si>
    <t>农村道路建设小计</t>
  </si>
  <si>
    <t>农村公路建设
改造工程</t>
  </si>
  <si>
    <t>横岩村深溪口至马嘴岩道路3.3公里沙改油，宽7米，厚22cm</t>
  </si>
  <si>
    <t>196万元/公里</t>
  </si>
  <si>
    <t>解决605户2002人安全出行及农林生产问题</t>
  </si>
  <si>
    <t>交通局</t>
  </si>
  <si>
    <t>均冲村淘金冲组道路1.8公里沙改油，宽7米，厚22cm</t>
  </si>
  <si>
    <t>215万元/公里</t>
  </si>
  <si>
    <t>解决557户1829人出行和生产生活问题</t>
  </si>
  <si>
    <t>桃李园至尖坡果木场道路2.5公里,宽6.5米，厚22cm</t>
  </si>
  <si>
    <t>堆边村</t>
  </si>
  <si>
    <t>263万元/公里</t>
  </si>
  <si>
    <t>解决356户1122人生产出行及生产生活问题</t>
  </si>
  <si>
    <t>翁杓溪至军田道路1.8公里,宽6米，厚22cm</t>
  </si>
  <si>
    <t>156万元/公里</t>
  </si>
  <si>
    <t>解决172户601人安全出行及生产生活问题</t>
  </si>
  <si>
    <t>纺织厂至洪高道路扩宽2.8公里及桥梁建设，宽7米，厚22cm</t>
  </si>
  <si>
    <t>356万元/公里</t>
  </si>
  <si>
    <t>项目总投资300万元，2018年完成投入20万元，解决172户601人安全出行及生产生活问题</t>
  </si>
  <si>
    <t>滩头至密岩尖道路6公里,宽6米，厚22cm</t>
  </si>
  <si>
    <t>滩头村</t>
  </si>
  <si>
    <t>224万元/公里</t>
  </si>
  <si>
    <t>解决337户961人生产生活问题及完善乡村旅游基础设施</t>
  </si>
  <si>
    <t>楠木田村狗皮田组道路硬化1.5公里及会车道，宽4.5米，厚20cm</t>
  </si>
  <si>
    <t>楠木田村</t>
  </si>
  <si>
    <t>100万元/公里</t>
  </si>
  <si>
    <t>解决104户272人安全出行问题</t>
  </si>
  <si>
    <t>1、堆边村部至木冲道路1500米；2、禁山脚组洪白公里5公里处道路600米；3、火葬场至角头冲道路1000米,宽4米</t>
  </si>
  <si>
    <t>51万元/公里</t>
  </si>
  <si>
    <t>解决356户1122人生产出行问题</t>
  </si>
  <si>
    <t>农村道路建设</t>
  </si>
  <si>
    <t>乡村旅游配套设施建设及农业生产生活道路3米宽、3.5公里.厚度</t>
  </si>
  <si>
    <t>川山村</t>
  </si>
  <si>
    <t>142万元/公里</t>
  </si>
  <si>
    <t>项目总投资2000万元，2018年完成投资的42%，改善206户520贫困人口生产、生活条件等</t>
  </si>
  <si>
    <t>农开办</t>
  </si>
  <si>
    <t>岩门三组生产道路硬化2公里，3.5米宽及生产配套设施</t>
  </si>
  <si>
    <t>岩门村</t>
  </si>
  <si>
    <t>75万元/公里</t>
  </si>
  <si>
    <t>带动帮扶贫困人口93户286人受益</t>
  </si>
  <si>
    <t>（三）</t>
  </si>
  <si>
    <t>农村人居环境整治</t>
  </si>
  <si>
    <t>人居环境整治</t>
  </si>
  <si>
    <t>尖坡至果木场绿化2200米</t>
  </si>
  <si>
    <t>10.9万元/千米</t>
  </si>
  <si>
    <t>改善村容村貌，开发乡村旅游资源</t>
  </si>
  <si>
    <t>铁溪村铺设污水主管、支管、压力管道5300米，修建提升泵站一座；铁溪河道清淤5300米；河道边坡治理、垃圾收集设施建设等</t>
  </si>
  <si>
    <t>铁溪村</t>
  </si>
  <si>
    <t>137万元/公里</t>
  </si>
  <si>
    <t>项目总投资1091万元，2018年完成投入420万元，帮助60户144贫困人口受益，改善生活、生产条件等</t>
  </si>
  <si>
    <t>住建局</t>
  </si>
  <si>
    <t>农村住房基础设施配套建设17亩</t>
  </si>
  <si>
    <t>11万元/亩</t>
  </si>
  <si>
    <t>改善143户417贫困人口生存宜居质量</t>
  </si>
  <si>
    <t>渔梁村巫水河段截污工程：沿线铺设污水主管、支管及压力管道共计5000米；新建提升泵1座；修建水源保护区隔离网及人行到2400米，生活垃圾收集配套设施建设等</t>
  </si>
  <si>
    <t xml:space="preserve">渔梁村
</t>
  </si>
  <si>
    <t>建筑工程费847.16万元；安装工程费352.5万元；设备工器具及生产用具购置费454.56万元；其他费用353.53万元</t>
  </si>
  <si>
    <t>项目总投资2007.75万元，其中2018年预算安排1000万元，帮助2266人提升生活环境质量。</t>
  </si>
  <si>
    <t>（四）</t>
  </si>
  <si>
    <t>国土治理小计</t>
  </si>
  <si>
    <t>农田建设改造</t>
  </si>
  <si>
    <t>建设250亩高标准农田</t>
  </si>
  <si>
    <t>均冲村   横岩村</t>
  </si>
  <si>
    <t>7200元／亩</t>
  </si>
  <si>
    <t>帮助220人提高农业生产能力</t>
  </si>
  <si>
    <t>农村土地整理</t>
  </si>
  <si>
    <t>堆边村尖皮至黑龙田段3处垮塌地质灾害治理</t>
  </si>
  <si>
    <t>15万元/个</t>
  </si>
  <si>
    <t>帮助411人解决安全出行</t>
  </si>
  <si>
    <t xml:space="preserve">土地治理44.7亩其中旱地38.5亩，水田6.2亩                 </t>
  </si>
  <si>
    <t>桂花园乡  横岩乡</t>
  </si>
  <si>
    <t>3.35万元／亩</t>
  </si>
  <si>
    <t>项目总投资150万元，2018年完成投入90万元，提升农村闲置土地集约利用，179户542人受益</t>
  </si>
  <si>
    <t>（五）</t>
  </si>
  <si>
    <t>住房保障小计</t>
  </si>
  <si>
    <t>危房改造</t>
  </si>
  <si>
    <t>42户危房改造</t>
  </si>
  <si>
    <t>横岩乡
桂花园乡</t>
  </si>
  <si>
    <t>2.4万元／户</t>
  </si>
  <si>
    <t>改善42户贫困户宜居环境</t>
  </si>
  <si>
    <t>桂花园乡    横岩乡</t>
  </si>
  <si>
    <t>（六）</t>
  </si>
  <si>
    <t>安全饮水小计</t>
  </si>
  <si>
    <t>农村饮水安全</t>
  </si>
  <si>
    <t>新增蓄水池建设</t>
  </si>
  <si>
    <t>鸬鹚村</t>
  </si>
  <si>
    <t>1121元／人</t>
  </si>
  <si>
    <t>27户107贫困人口受益，改善生产、生活条件等</t>
  </si>
  <si>
    <t>横岩乡</t>
  </si>
  <si>
    <t>三</t>
  </si>
  <si>
    <t>其它合计</t>
  </si>
  <si>
    <t>雨露计划</t>
  </si>
  <si>
    <t>补助在读职业院校贫困生  66人</t>
  </si>
  <si>
    <t>建档立卡贫困生</t>
  </si>
  <si>
    <t>3000元/年/人</t>
  </si>
  <si>
    <t>帮助贫困生66人解决读书难得问题,贫困对象预计增收3000元/年/人</t>
  </si>
  <si>
    <t>致富带头人培训</t>
  </si>
  <si>
    <t>培育致富带头人24人</t>
  </si>
  <si>
    <t>15个行政村</t>
  </si>
  <si>
    <t>2100元/人</t>
  </si>
  <si>
    <t>提升农村致富带头人生产技能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</si>
</sst>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b/>
      <sz val="10"/>
      <color indexed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22"/>
      <color indexed="8"/>
      <name val="黑体"/>
      <charset val="134"/>
    </font>
    <font>
      <sz val="12"/>
      <color indexed="8"/>
      <name val="黑体"/>
      <charset val="134"/>
    </font>
    <font>
      <b/>
      <sz val="12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b/>
      <sz val="11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5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37" fillId="30" borderId="10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49" applyFont="1" applyFill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  <xf numFmtId="0" fontId="9" fillId="0" borderId="0" xfId="49" applyFont="1" applyFill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1" fillId="0" borderId="0" xfId="49" applyFont="1" applyFill="1" applyAlignment="1">
      <alignment horizontal="center" vertical="center" wrapText="1"/>
    </xf>
    <xf numFmtId="0" fontId="12" fillId="0" borderId="0" xfId="49" applyFont="1" applyFill="1" applyAlignment="1">
      <alignment horizontal="right" vertical="center" wrapText="1"/>
    </xf>
    <xf numFmtId="0" fontId="4" fillId="0" borderId="0" xfId="49" applyFont="1" applyFill="1" applyAlignment="1">
      <alignment horizontal="right" vertical="center" wrapText="1"/>
    </xf>
    <xf numFmtId="0" fontId="13" fillId="0" borderId="0" xfId="49" applyFont="1" applyFill="1" applyAlignment="1">
      <alignment horizontal="right" vertical="center" wrapText="1"/>
    </xf>
    <xf numFmtId="0" fontId="14" fillId="0" borderId="0" xfId="49" applyFont="1" applyFill="1" applyAlignment="1">
      <alignment horizontal="right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5" fillId="0" borderId="3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 wrapText="1"/>
    </xf>
    <xf numFmtId="0" fontId="18" fillId="0" borderId="1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7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 shrinkToFi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0" xfId="49" applyFont="1" applyFill="1" applyBorder="1" applyAlignment="1">
      <alignment horizontal="center" vertical="center" wrapText="1"/>
    </xf>
    <xf numFmtId="0" fontId="14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12" fillId="0" borderId="1" xfId="49" applyFont="1" applyFill="1" applyBorder="1" applyAlignment="1">
      <alignment vertical="center" wrapText="1"/>
    </xf>
    <xf numFmtId="57" fontId="12" fillId="0" borderId="1" xfId="49" applyNumberFormat="1" applyFont="1" applyFill="1" applyBorder="1" applyAlignment="1">
      <alignment horizontal="center" vertical="center" wrapText="1"/>
    </xf>
    <xf numFmtId="0" fontId="1" fillId="0" borderId="0" xfId="49" applyFont="1" applyFill="1" applyBorder="1" applyAlignment="1">
      <alignment horizontal="center" vertical="center" wrapText="1" shrinkToFit="1"/>
    </xf>
    <xf numFmtId="0" fontId="15" fillId="0" borderId="0" xfId="49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vertical="center" wrapText="1"/>
    </xf>
    <xf numFmtId="0" fontId="19" fillId="0" borderId="1" xfId="49" applyFont="1" applyFill="1" applyBorder="1" applyAlignment="1">
      <alignment horizontal="center" vertical="center" wrapText="1"/>
    </xf>
    <xf numFmtId="57" fontId="12" fillId="0" borderId="0" xfId="49" applyNumberFormat="1" applyFont="1" applyFill="1" applyBorder="1" applyAlignment="1">
      <alignment horizontal="center" vertical="center" wrapText="1"/>
    </xf>
    <xf numFmtId="0" fontId="12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4"/>
  <sheetViews>
    <sheetView tabSelected="1" topLeftCell="A4" workbookViewId="0">
      <selection activeCell="C8" sqref="C8"/>
    </sheetView>
  </sheetViews>
  <sheetFormatPr defaultColWidth="11.5" defaultRowHeight="30" customHeight="1"/>
  <cols>
    <col min="1" max="1" width="6" style="5" customWidth="1"/>
    <col min="2" max="2" width="15.75" style="5" customWidth="1"/>
    <col min="3" max="3" width="18.5" style="6" customWidth="1"/>
    <col min="4" max="4" width="8.75" style="5" customWidth="1"/>
    <col min="5" max="5" width="11.5" style="6" customWidth="1"/>
    <col min="6" max="6" width="8.625" style="7" customWidth="1"/>
    <col min="7" max="7" width="8" style="8" customWidth="1"/>
    <col min="8" max="8" width="8.25" style="9" customWidth="1"/>
    <col min="9" max="9" width="44.375" style="10" customWidth="1"/>
    <col min="10" max="11" width="9.625" style="5" customWidth="1"/>
    <col min="12" max="13" width="8.625" style="5" customWidth="1"/>
    <col min="14" max="14" width="15.625" style="11" customWidth="1"/>
    <col min="15" max="16384" width="11.5" style="5"/>
  </cols>
  <sheetData>
    <row r="1" customHeight="1" spans="1:1">
      <c r="A1" s="5" t="s">
        <v>0</v>
      </c>
    </row>
    <row r="2" ht="47.1" customHeight="1" spans="1:14">
      <c r="A2" s="12" t="s">
        <v>1</v>
      </c>
      <c r="B2" s="12"/>
      <c r="C2" s="13"/>
      <c r="D2" s="13"/>
      <c r="E2" s="13"/>
      <c r="F2" s="14"/>
      <c r="G2" s="15"/>
      <c r="H2" s="16"/>
      <c r="I2" s="13"/>
      <c r="J2" s="13"/>
      <c r="K2" s="13"/>
      <c r="L2" s="12"/>
      <c r="M2" s="12"/>
      <c r="N2" s="12"/>
    </row>
    <row r="3" customHeight="1" spans="1:14">
      <c r="A3" s="17" t="s">
        <v>2</v>
      </c>
      <c r="B3" s="17"/>
      <c r="C3" s="17"/>
      <c r="D3" s="17"/>
      <c r="E3" s="17"/>
      <c r="F3" s="18"/>
      <c r="G3" s="19"/>
      <c r="H3" s="20"/>
      <c r="I3" s="17"/>
      <c r="J3" s="17"/>
      <c r="K3" s="17"/>
      <c r="L3" s="17"/>
      <c r="M3" s="17"/>
      <c r="N3" s="17"/>
    </row>
    <row r="4" customHeight="1" spans="1:13">
      <c r="A4" s="21" t="s">
        <v>3</v>
      </c>
      <c r="B4" s="21" t="s">
        <v>4</v>
      </c>
      <c r="C4" s="22" t="s">
        <v>5</v>
      </c>
      <c r="D4" s="23" t="s">
        <v>6</v>
      </c>
      <c r="E4" s="21" t="s">
        <v>7</v>
      </c>
      <c r="F4" s="21" t="s">
        <v>8</v>
      </c>
      <c r="G4" s="21" t="s">
        <v>9</v>
      </c>
      <c r="H4" s="21"/>
      <c r="I4" s="22" t="s">
        <v>10</v>
      </c>
      <c r="J4" s="21" t="s">
        <v>11</v>
      </c>
      <c r="K4" s="21"/>
      <c r="L4" s="21" t="s">
        <v>12</v>
      </c>
      <c r="M4" s="21"/>
    </row>
    <row r="5" ht="44.1" customHeight="1" spans="1:13">
      <c r="A5" s="21"/>
      <c r="B5" s="21"/>
      <c r="C5" s="24"/>
      <c r="D5" s="23"/>
      <c r="E5" s="21"/>
      <c r="F5" s="21"/>
      <c r="G5" s="25" t="s">
        <v>13</v>
      </c>
      <c r="H5" s="25" t="s">
        <v>14</v>
      </c>
      <c r="I5" s="24"/>
      <c r="J5" s="23" t="s">
        <v>15</v>
      </c>
      <c r="K5" s="23" t="s">
        <v>16</v>
      </c>
      <c r="L5" s="23" t="s">
        <v>17</v>
      </c>
      <c r="M5" s="23" t="s">
        <v>18</v>
      </c>
    </row>
    <row r="6" customHeight="1" spans="1:13">
      <c r="A6" s="26"/>
      <c r="B6" s="21" t="s">
        <v>19</v>
      </c>
      <c r="C6" s="27"/>
      <c r="D6" s="23"/>
      <c r="E6" s="27"/>
      <c r="F6" s="21">
        <f>F7+F12+F42</f>
        <v>3521.7</v>
      </c>
      <c r="G6" s="21"/>
      <c r="H6" s="21">
        <f>H7+H12+H42</f>
        <v>3521.7</v>
      </c>
      <c r="I6" s="40"/>
      <c r="J6" s="23"/>
      <c r="K6" s="23"/>
      <c r="L6" s="21"/>
      <c r="M6" s="21"/>
    </row>
    <row r="7" customHeight="1" spans="1:13">
      <c r="A7" s="23" t="s">
        <v>20</v>
      </c>
      <c r="B7" s="21" t="s">
        <v>21</v>
      </c>
      <c r="C7" s="27"/>
      <c r="D7" s="23"/>
      <c r="E7" s="27"/>
      <c r="F7" s="21">
        <f>SUM(F8:F11)</f>
        <v>148</v>
      </c>
      <c r="G7" s="21"/>
      <c r="H7" s="21">
        <f t="shared" ref="H7:H23" si="0">F7</f>
        <v>148</v>
      </c>
      <c r="I7" s="40"/>
      <c r="J7" s="23"/>
      <c r="K7" s="23"/>
      <c r="L7" s="21"/>
      <c r="M7" s="21"/>
    </row>
    <row r="8" s="1" customFormat="1" customHeight="1" spans="1:14">
      <c r="A8" s="28">
        <v>1</v>
      </c>
      <c r="B8" s="29" t="s">
        <v>22</v>
      </c>
      <c r="C8" s="30" t="s">
        <v>23</v>
      </c>
      <c r="D8" s="28" t="s">
        <v>24</v>
      </c>
      <c r="E8" s="31" t="s">
        <v>25</v>
      </c>
      <c r="F8" s="21">
        <v>28</v>
      </c>
      <c r="G8" s="32" t="s">
        <v>26</v>
      </c>
      <c r="H8" s="21">
        <f t="shared" si="0"/>
        <v>28</v>
      </c>
      <c r="I8" s="41" t="s">
        <v>27</v>
      </c>
      <c r="J8" s="42">
        <v>43191</v>
      </c>
      <c r="K8" s="42">
        <v>43435</v>
      </c>
      <c r="L8" s="32" t="s">
        <v>28</v>
      </c>
      <c r="M8" s="32" t="s">
        <v>29</v>
      </c>
      <c r="N8" s="11"/>
    </row>
    <row r="9" s="1" customFormat="1" ht="38" customHeight="1" spans="1:14">
      <c r="A9" s="28">
        <v>2</v>
      </c>
      <c r="B9" s="32" t="s">
        <v>30</v>
      </c>
      <c r="C9" s="30" t="s">
        <v>31</v>
      </c>
      <c r="D9" s="28" t="s">
        <v>32</v>
      </c>
      <c r="E9" s="31" t="s">
        <v>33</v>
      </c>
      <c r="F9" s="21">
        <v>50</v>
      </c>
      <c r="G9" s="32" t="s">
        <v>26</v>
      </c>
      <c r="H9" s="21">
        <f t="shared" si="0"/>
        <v>50</v>
      </c>
      <c r="I9" s="41" t="s">
        <v>34</v>
      </c>
      <c r="J9" s="42">
        <v>43160</v>
      </c>
      <c r="K9" s="42">
        <v>43435</v>
      </c>
      <c r="L9" s="32" t="s">
        <v>35</v>
      </c>
      <c r="M9" s="32" t="s">
        <v>36</v>
      </c>
      <c r="N9" s="11"/>
    </row>
    <row r="10" s="1" customFormat="1" ht="45" customHeight="1" spans="1:14">
      <c r="A10" s="28">
        <v>3</v>
      </c>
      <c r="B10" s="32" t="s">
        <v>37</v>
      </c>
      <c r="C10" s="31" t="s">
        <v>38</v>
      </c>
      <c r="D10" s="28" t="s">
        <v>39</v>
      </c>
      <c r="E10" s="31" t="s">
        <v>40</v>
      </c>
      <c r="F10" s="21">
        <v>30</v>
      </c>
      <c r="G10" s="32" t="s">
        <v>26</v>
      </c>
      <c r="H10" s="21">
        <f t="shared" si="0"/>
        <v>30</v>
      </c>
      <c r="I10" s="41" t="s">
        <v>41</v>
      </c>
      <c r="J10" s="42">
        <v>43160</v>
      </c>
      <c r="K10" s="42">
        <v>43253</v>
      </c>
      <c r="L10" s="32" t="s">
        <v>42</v>
      </c>
      <c r="M10" s="32" t="s">
        <v>43</v>
      </c>
      <c r="N10" s="11"/>
    </row>
    <row r="11" s="1" customFormat="1" customHeight="1" spans="1:14">
      <c r="A11" s="28">
        <v>4</v>
      </c>
      <c r="B11" s="32" t="s">
        <v>44</v>
      </c>
      <c r="C11" s="31" t="s">
        <v>45</v>
      </c>
      <c r="D11" s="28" t="s">
        <v>46</v>
      </c>
      <c r="E11" s="31" t="s">
        <v>47</v>
      </c>
      <c r="F11" s="21">
        <v>40</v>
      </c>
      <c r="G11" s="32" t="s">
        <v>26</v>
      </c>
      <c r="H11" s="21">
        <f t="shared" si="0"/>
        <v>40</v>
      </c>
      <c r="I11" s="41" t="s">
        <v>48</v>
      </c>
      <c r="J11" s="42">
        <v>43161</v>
      </c>
      <c r="K11" s="42">
        <v>43437</v>
      </c>
      <c r="L11" s="32" t="s">
        <v>49</v>
      </c>
      <c r="M11" s="32" t="s">
        <v>49</v>
      </c>
      <c r="N11" s="11"/>
    </row>
    <row r="12" customHeight="1" spans="1:13">
      <c r="A12" s="23" t="s">
        <v>50</v>
      </c>
      <c r="B12" s="21" t="s">
        <v>51</v>
      </c>
      <c r="C12" s="27"/>
      <c r="D12" s="23"/>
      <c r="E12" s="27"/>
      <c r="F12" s="21">
        <f>F13+F18+F29+F34+F38+F40</f>
        <v>3328.7</v>
      </c>
      <c r="G12" s="32"/>
      <c r="H12" s="21">
        <f t="shared" si="0"/>
        <v>3328.7</v>
      </c>
      <c r="I12" s="40"/>
      <c r="J12" s="42"/>
      <c r="K12" s="42"/>
      <c r="L12" s="21"/>
      <c r="M12" s="21"/>
    </row>
    <row r="13" customHeight="1" spans="1:13">
      <c r="A13" s="23" t="s">
        <v>52</v>
      </c>
      <c r="B13" s="21" t="s">
        <v>53</v>
      </c>
      <c r="C13" s="27"/>
      <c r="D13" s="23"/>
      <c r="E13" s="27"/>
      <c r="F13" s="21">
        <f>SUM(F14:F17)</f>
        <v>259</v>
      </c>
      <c r="G13" s="32"/>
      <c r="H13" s="21">
        <f t="shared" si="0"/>
        <v>259</v>
      </c>
      <c r="I13" s="40"/>
      <c r="J13" s="42"/>
      <c r="K13" s="42"/>
      <c r="L13" s="21"/>
      <c r="M13" s="21"/>
    </row>
    <row r="14" customHeight="1" spans="1:14">
      <c r="A14" s="28">
        <v>1</v>
      </c>
      <c r="B14" s="32" t="s">
        <v>54</v>
      </c>
      <c r="C14" s="31" t="s">
        <v>55</v>
      </c>
      <c r="D14" s="33" t="s">
        <v>56</v>
      </c>
      <c r="E14" s="31" t="s">
        <v>57</v>
      </c>
      <c r="F14" s="34">
        <v>60</v>
      </c>
      <c r="G14" s="32" t="s">
        <v>26</v>
      </c>
      <c r="H14" s="21">
        <f t="shared" si="0"/>
        <v>60</v>
      </c>
      <c r="I14" s="41" t="s">
        <v>58</v>
      </c>
      <c r="J14" s="42">
        <v>43160</v>
      </c>
      <c r="K14" s="42">
        <v>43405</v>
      </c>
      <c r="L14" s="32" t="s">
        <v>59</v>
      </c>
      <c r="M14" s="32" t="s">
        <v>59</v>
      </c>
      <c r="N14" s="43"/>
    </row>
    <row r="15" customHeight="1" spans="1:14">
      <c r="A15" s="28">
        <v>2</v>
      </c>
      <c r="B15" s="32" t="s">
        <v>54</v>
      </c>
      <c r="C15" s="31" t="s">
        <v>60</v>
      </c>
      <c r="D15" s="33" t="s">
        <v>61</v>
      </c>
      <c r="E15" s="31" t="s">
        <v>57</v>
      </c>
      <c r="F15" s="34">
        <v>91</v>
      </c>
      <c r="G15" s="32" t="s">
        <v>26</v>
      </c>
      <c r="H15" s="21">
        <f t="shared" si="0"/>
        <v>91</v>
      </c>
      <c r="I15" s="41" t="s">
        <v>62</v>
      </c>
      <c r="J15" s="42">
        <v>43160</v>
      </c>
      <c r="K15" s="42">
        <v>43405</v>
      </c>
      <c r="L15" s="32" t="s">
        <v>59</v>
      </c>
      <c r="M15" s="32" t="s">
        <v>59</v>
      </c>
      <c r="N15" s="43"/>
    </row>
    <row r="16" ht="38.1" customHeight="1" spans="1:14">
      <c r="A16" s="28">
        <v>3</v>
      </c>
      <c r="B16" s="32" t="s">
        <v>54</v>
      </c>
      <c r="C16" s="31" t="s">
        <v>63</v>
      </c>
      <c r="D16" s="33" t="s">
        <v>64</v>
      </c>
      <c r="E16" s="31" t="s">
        <v>57</v>
      </c>
      <c r="F16" s="34">
        <v>45</v>
      </c>
      <c r="G16" s="32" t="s">
        <v>26</v>
      </c>
      <c r="H16" s="21">
        <f t="shared" si="0"/>
        <v>45</v>
      </c>
      <c r="I16" s="41" t="s">
        <v>65</v>
      </c>
      <c r="J16" s="42">
        <v>43160</v>
      </c>
      <c r="K16" s="42">
        <v>43405</v>
      </c>
      <c r="L16" s="32" t="s">
        <v>59</v>
      </c>
      <c r="M16" s="32" t="s">
        <v>59</v>
      </c>
      <c r="N16" s="43"/>
    </row>
    <row r="17" customHeight="1" spans="1:14">
      <c r="A17" s="28">
        <v>4</v>
      </c>
      <c r="B17" s="32" t="s">
        <v>54</v>
      </c>
      <c r="C17" s="31" t="s">
        <v>66</v>
      </c>
      <c r="D17" s="33" t="s">
        <v>67</v>
      </c>
      <c r="E17" s="31" t="s">
        <v>57</v>
      </c>
      <c r="F17" s="34">
        <v>63</v>
      </c>
      <c r="G17" s="32" t="s">
        <v>26</v>
      </c>
      <c r="H17" s="21">
        <f t="shared" si="0"/>
        <v>63</v>
      </c>
      <c r="I17" s="41" t="s">
        <v>68</v>
      </c>
      <c r="J17" s="42">
        <v>43160</v>
      </c>
      <c r="K17" s="42">
        <v>43405</v>
      </c>
      <c r="L17" s="32" t="s">
        <v>59</v>
      </c>
      <c r="M17" s="32" t="s">
        <v>59</v>
      </c>
      <c r="N17" s="43"/>
    </row>
    <row r="18" customHeight="1" spans="1:13">
      <c r="A18" s="23" t="s">
        <v>69</v>
      </c>
      <c r="B18" s="21" t="s">
        <v>70</v>
      </c>
      <c r="C18" s="31"/>
      <c r="D18" s="33"/>
      <c r="E18" s="31"/>
      <c r="F18" s="21">
        <f>SUM(F19:F28)</f>
        <v>1007.8</v>
      </c>
      <c r="G18" s="32"/>
      <c r="H18" s="21">
        <f t="shared" si="0"/>
        <v>1007.8</v>
      </c>
      <c r="I18" s="41"/>
      <c r="J18" s="28"/>
      <c r="K18" s="28"/>
      <c r="L18" s="32"/>
      <c r="M18" s="32"/>
    </row>
    <row r="19" ht="45" customHeight="1" spans="1:13">
      <c r="A19" s="28">
        <v>5</v>
      </c>
      <c r="B19" s="32" t="s">
        <v>71</v>
      </c>
      <c r="C19" s="31" t="s">
        <v>72</v>
      </c>
      <c r="D19" s="28" t="s">
        <v>61</v>
      </c>
      <c r="E19" s="31" t="s">
        <v>73</v>
      </c>
      <c r="F19" s="21">
        <v>91</v>
      </c>
      <c r="G19" s="32" t="s">
        <v>26</v>
      </c>
      <c r="H19" s="21">
        <f t="shared" si="0"/>
        <v>91</v>
      </c>
      <c r="I19" s="41" t="s">
        <v>74</v>
      </c>
      <c r="J19" s="42">
        <v>43191</v>
      </c>
      <c r="K19" s="42">
        <v>43282</v>
      </c>
      <c r="L19" s="32" t="s">
        <v>75</v>
      </c>
      <c r="M19" s="32" t="s">
        <v>75</v>
      </c>
    </row>
    <row r="20" ht="44.1" customHeight="1" spans="1:13">
      <c r="A20" s="28">
        <v>6</v>
      </c>
      <c r="B20" s="32" t="s">
        <v>71</v>
      </c>
      <c r="C20" s="31" t="s">
        <v>76</v>
      </c>
      <c r="D20" s="28" t="s">
        <v>39</v>
      </c>
      <c r="E20" s="31" t="s">
        <v>77</v>
      </c>
      <c r="F20" s="21">
        <v>48</v>
      </c>
      <c r="G20" s="32" t="s">
        <v>26</v>
      </c>
      <c r="H20" s="21">
        <f t="shared" si="0"/>
        <v>48</v>
      </c>
      <c r="I20" s="41" t="s">
        <v>78</v>
      </c>
      <c r="J20" s="42">
        <v>43191</v>
      </c>
      <c r="K20" s="42">
        <v>43252</v>
      </c>
      <c r="L20" s="32" t="s">
        <v>75</v>
      </c>
      <c r="M20" s="32" t="s">
        <v>75</v>
      </c>
    </row>
    <row r="21" ht="42" customHeight="1" spans="1:13">
      <c r="A21" s="28">
        <v>7</v>
      </c>
      <c r="B21" s="32" t="s">
        <v>71</v>
      </c>
      <c r="C21" s="31" t="s">
        <v>79</v>
      </c>
      <c r="D21" s="28" t="s">
        <v>80</v>
      </c>
      <c r="E21" s="31" t="s">
        <v>81</v>
      </c>
      <c r="F21" s="21">
        <v>180</v>
      </c>
      <c r="G21" s="32" t="s">
        <v>26</v>
      </c>
      <c r="H21" s="21">
        <f t="shared" si="0"/>
        <v>180</v>
      </c>
      <c r="I21" s="41" t="s">
        <v>82</v>
      </c>
      <c r="J21" s="42">
        <v>43191</v>
      </c>
      <c r="K21" s="42">
        <v>43282</v>
      </c>
      <c r="L21" s="32" t="s">
        <v>75</v>
      </c>
      <c r="M21" s="32" t="s">
        <v>75</v>
      </c>
    </row>
    <row r="22" customHeight="1" spans="1:13">
      <c r="A22" s="28">
        <v>8</v>
      </c>
      <c r="B22" s="32" t="s">
        <v>71</v>
      </c>
      <c r="C22" s="31" t="s">
        <v>83</v>
      </c>
      <c r="D22" s="28" t="s">
        <v>67</v>
      </c>
      <c r="E22" s="31" t="s">
        <v>84</v>
      </c>
      <c r="F22" s="21">
        <v>48.8</v>
      </c>
      <c r="G22" s="32" t="s">
        <v>26</v>
      </c>
      <c r="H22" s="21">
        <f t="shared" si="0"/>
        <v>48.8</v>
      </c>
      <c r="I22" s="41" t="s">
        <v>85</v>
      </c>
      <c r="J22" s="42">
        <v>43191</v>
      </c>
      <c r="K22" s="42">
        <v>43282</v>
      </c>
      <c r="L22" s="32" t="s">
        <v>75</v>
      </c>
      <c r="M22" s="32" t="s">
        <v>75</v>
      </c>
    </row>
    <row r="23" ht="44.1" customHeight="1" spans="1:13">
      <c r="A23" s="28">
        <v>9</v>
      </c>
      <c r="B23" s="32" t="s">
        <v>71</v>
      </c>
      <c r="C23" s="31" t="s">
        <v>86</v>
      </c>
      <c r="D23" s="28" t="s">
        <v>67</v>
      </c>
      <c r="E23" s="31" t="s">
        <v>87</v>
      </c>
      <c r="F23" s="21">
        <v>20</v>
      </c>
      <c r="G23" s="32" t="s">
        <v>26</v>
      </c>
      <c r="H23" s="21">
        <f t="shared" si="0"/>
        <v>20</v>
      </c>
      <c r="I23" s="41" t="s">
        <v>88</v>
      </c>
      <c r="J23" s="42">
        <v>43191</v>
      </c>
      <c r="K23" s="42">
        <v>43405</v>
      </c>
      <c r="L23" s="32" t="s">
        <v>75</v>
      </c>
      <c r="M23" s="32" t="s">
        <v>75</v>
      </c>
    </row>
    <row r="24" s="2" customFormat="1" customHeight="1" spans="1:16">
      <c r="A24" s="28">
        <v>10</v>
      </c>
      <c r="B24" s="32" t="s">
        <v>71</v>
      </c>
      <c r="C24" s="31" t="s">
        <v>89</v>
      </c>
      <c r="D24" s="28" t="s">
        <v>90</v>
      </c>
      <c r="E24" s="31" t="s">
        <v>91</v>
      </c>
      <c r="F24" s="21">
        <v>130</v>
      </c>
      <c r="G24" s="32" t="s">
        <v>26</v>
      </c>
      <c r="H24" s="21">
        <v>130</v>
      </c>
      <c r="I24" s="41" t="s">
        <v>92</v>
      </c>
      <c r="J24" s="42">
        <v>43191</v>
      </c>
      <c r="K24" s="42">
        <v>43405</v>
      </c>
      <c r="L24" s="32" t="s">
        <v>75</v>
      </c>
      <c r="M24" s="32" t="s">
        <v>75</v>
      </c>
      <c r="N24" s="44"/>
      <c r="O24" s="44"/>
      <c r="P24" s="45"/>
    </row>
    <row r="25" ht="39" customHeight="1" spans="1:13">
      <c r="A25" s="28">
        <v>11</v>
      </c>
      <c r="B25" s="32" t="s">
        <v>71</v>
      </c>
      <c r="C25" s="31" t="s">
        <v>93</v>
      </c>
      <c r="D25" s="28" t="s">
        <v>94</v>
      </c>
      <c r="E25" s="31" t="s">
        <v>95</v>
      </c>
      <c r="F25" s="21">
        <v>130</v>
      </c>
      <c r="G25" s="32" t="s">
        <v>26</v>
      </c>
      <c r="H25" s="21">
        <f t="shared" ref="H25:H44" si="1">F25</f>
        <v>130</v>
      </c>
      <c r="I25" s="41" t="s">
        <v>96</v>
      </c>
      <c r="J25" s="42">
        <v>43191</v>
      </c>
      <c r="K25" s="42">
        <v>43405</v>
      </c>
      <c r="L25" s="32" t="s">
        <v>49</v>
      </c>
      <c r="M25" s="32" t="s">
        <v>49</v>
      </c>
    </row>
    <row r="26" ht="62.1" customHeight="1" spans="1:13">
      <c r="A26" s="28">
        <v>12</v>
      </c>
      <c r="B26" s="32" t="s">
        <v>71</v>
      </c>
      <c r="C26" s="31" t="s">
        <v>97</v>
      </c>
      <c r="D26" s="28" t="s">
        <v>80</v>
      </c>
      <c r="E26" s="31" t="s">
        <v>98</v>
      </c>
      <c r="F26" s="21">
        <v>130</v>
      </c>
      <c r="G26" s="32" t="s">
        <v>26</v>
      </c>
      <c r="H26" s="21">
        <f t="shared" si="1"/>
        <v>130</v>
      </c>
      <c r="I26" s="41" t="s">
        <v>99</v>
      </c>
      <c r="J26" s="42">
        <v>43160</v>
      </c>
      <c r="K26" s="42">
        <v>43374</v>
      </c>
      <c r="L26" s="32" t="s">
        <v>49</v>
      </c>
      <c r="M26" s="32" t="s">
        <v>49</v>
      </c>
    </row>
    <row r="27" s="3" customFormat="1" ht="45.95" customHeight="1" spans="1:14">
      <c r="A27" s="28">
        <v>13</v>
      </c>
      <c r="B27" s="32" t="s">
        <v>100</v>
      </c>
      <c r="C27" s="30" t="s">
        <v>101</v>
      </c>
      <c r="D27" s="28" t="s">
        <v>102</v>
      </c>
      <c r="E27" s="31" t="s">
        <v>103</v>
      </c>
      <c r="F27" s="21">
        <v>100</v>
      </c>
      <c r="G27" s="32" t="s">
        <v>26</v>
      </c>
      <c r="H27" s="21">
        <f t="shared" si="1"/>
        <v>100</v>
      </c>
      <c r="I27" s="41" t="s">
        <v>104</v>
      </c>
      <c r="J27" s="42">
        <v>43191</v>
      </c>
      <c r="K27" s="42">
        <v>43375</v>
      </c>
      <c r="L27" s="32" t="s">
        <v>105</v>
      </c>
      <c r="M27" s="32" t="s">
        <v>105</v>
      </c>
      <c r="N27" s="11"/>
    </row>
    <row r="28" s="4" customFormat="1" ht="41.1" customHeight="1" spans="1:14">
      <c r="A28" s="28">
        <v>14</v>
      </c>
      <c r="B28" s="32" t="s">
        <v>100</v>
      </c>
      <c r="C28" s="30" t="s">
        <v>106</v>
      </c>
      <c r="D28" s="28" t="s">
        <v>107</v>
      </c>
      <c r="E28" s="31" t="s">
        <v>108</v>
      </c>
      <c r="F28" s="21">
        <v>130</v>
      </c>
      <c r="G28" s="32" t="s">
        <v>26</v>
      </c>
      <c r="H28" s="21">
        <f t="shared" si="1"/>
        <v>130</v>
      </c>
      <c r="I28" s="41" t="s">
        <v>109</v>
      </c>
      <c r="J28" s="42">
        <v>43191</v>
      </c>
      <c r="K28" s="42">
        <v>43435</v>
      </c>
      <c r="L28" s="32" t="s">
        <v>49</v>
      </c>
      <c r="M28" s="32" t="s">
        <v>49</v>
      </c>
      <c r="N28" s="11"/>
    </row>
    <row r="29" s="3" customFormat="1" customHeight="1" spans="1:14">
      <c r="A29" s="23" t="s">
        <v>110</v>
      </c>
      <c r="B29" s="21" t="s">
        <v>111</v>
      </c>
      <c r="C29" s="31"/>
      <c r="D29" s="28"/>
      <c r="E29" s="31"/>
      <c r="F29" s="21">
        <f>SUM(F30:F33)</f>
        <v>1634</v>
      </c>
      <c r="G29" s="32"/>
      <c r="H29" s="21">
        <f t="shared" si="1"/>
        <v>1634</v>
      </c>
      <c r="I29" s="41"/>
      <c r="J29" s="42"/>
      <c r="K29" s="42"/>
      <c r="L29" s="32"/>
      <c r="M29" s="32"/>
      <c r="N29" s="11"/>
    </row>
    <row r="30" s="1" customFormat="1" customHeight="1" spans="1:14">
      <c r="A30" s="28">
        <v>15</v>
      </c>
      <c r="B30" s="32" t="s">
        <v>112</v>
      </c>
      <c r="C30" s="31" t="s">
        <v>113</v>
      </c>
      <c r="D30" s="28" t="s">
        <v>80</v>
      </c>
      <c r="E30" s="31" t="s">
        <v>114</v>
      </c>
      <c r="F30" s="21">
        <v>24</v>
      </c>
      <c r="G30" s="32" t="s">
        <v>26</v>
      </c>
      <c r="H30" s="21">
        <f t="shared" si="1"/>
        <v>24</v>
      </c>
      <c r="I30" s="41" t="s">
        <v>115</v>
      </c>
      <c r="J30" s="42">
        <v>43162</v>
      </c>
      <c r="K30" s="42">
        <v>43162</v>
      </c>
      <c r="L30" s="32" t="s">
        <v>35</v>
      </c>
      <c r="M30" s="32" t="s">
        <v>35</v>
      </c>
      <c r="N30" s="11"/>
    </row>
    <row r="31" s="1" customFormat="1" ht="78" customHeight="1" spans="1:14">
      <c r="A31" s="28">
        <v>16</v>
      </c>
      <c r="B31" s="32" t="s">
        <v>112</v>
      </c>
      <c r="C31" s="31" t="s">
        <v>116</v>
      </c>
      <c r="D31" s="28" t="s">
        <v>117</v>
      </c>
      <c r="E31" s="31" t="s">
        <v>118</v>
      </c>
      <c r="F31" s="21">
        <v>420</v>
      </c>
      <c r="G31" s="32" t="s">
        <v>26</v>
      </c>
      <c r="H31" s="21">
        <f t="shared" si="1"/>
        <v>420</v>
      </c>
      <c r="I31" s="41" t="s">
        <v>119</v>
      </c>
      <c r="J31" s="42">
        <v>43161</v>
      </c>
      <c r="K31" s="42">
        <v>43436</v>
      </c>
      <c r="L31" s="32" t="s">
        <v>120</v>
      </c>
      <c r="M31" s="32" t="s">
        <v>120</v>
      </c>
      <c r="N31" s="11"/>
    </row>
    <row r="32" s="1" customFormat="1" customHeight="1" spans="1:14">
      <c r="A32" s="28">
        <v>17</v>
      </c>
      <c r="B32" s="32" t="s">
        <v>112</v>
      </c>
      <c r="C32" s="31" t="s">
        <v>121</v>
      </c>
      <c r="D32" s="28" t="s">
        <v>39</v>
      </c>
      <c r="E32" s="31" t="s">
        <v>122</v>
      </c>
      <c r="F32" s="21">
        <v>190</v>
      </c>
      <c r="G32" s="32" t="s">
        <v>26</v>
      </c>
      <c r="H32" s="21">
        <f t="shared" si="1"/>
        <v>190</v>
      </c>
      <c r="I32" s="41" t="s">
        <v>123</v>
      </c>
      <c r="J32" s="42">
        <v>43162</v>
      </c>
      <c r="K32" s="42">
        <v>43223</v>
      </c>
      <c r="L32" s="32" t="s">
        <v>120</v>
      </c>
      <c r="M32" s="32" t="s">
        <v>120</v>
      </c>
      <c r="N32" s="11"/>
    </row>
    <row r="33" s="1" customFormat="1" ht="120" customHeight="1" spans="1:14">
      <c r="A33" s="28">
        <v>18</v>
      </c>
      <c r="B33" s="32" t="s">
        <v>112</v>
      </c>
      <c r="C33" s="31" t="s">
        <v>124</v>
      </c>
      <c r="D33" s="28" t="s">
        <v>125</v>
      </c>
      <c r="E33" s="31" t="s">
        <v>126</v>
      </c>
      <c r="F33" s="21">
        <v>1000</v>
      </c>
      <c r="G33" s="32" t="s">
        <v>26</v>
      </c>
      <c r="H33" s="21">
        <f t="shared" si="1"/>
        <v>1000</v>
      </c>
      <c r="I33" s="41" t="s">
        <v>127</v>
      </c>
      <c r="J33" s="42">
        <v>43192</v>
      </c>
      <c r="K33" s="42">
        <v>43436</v>
      </c>
      <c r="L33" s="32" t="s">
        <v>120</v>
      </c>
      <c r="M33" s="32" t="s">
        <v>120</v>
      </c>
      <c r="N33" s="11"/>
    </row>
    <row r="34" s="1" customFormat="1" customHeight="1" spans="1:14">
      <c r="A34" s="23" t="s">
        <v>128</v>
      </c>
      <c r="B34" s="21" t="s">
        <v>129</v>
      </c>
      <c r="C34" s="35"/>
      <c r="D34" s="36"/>
      <c r="E34" s="35"/>
      <c r="F34" s="21">
        <f>SUM(F35:F37)</f>
        <v>315.1</v>
      </c>
      <c r="G34" s="21"/>
      <c r="H34" s="21">
        <f t="shared" si="1"/>
        <v>315.1</v>
      </c>
      <c r="I34" s="46"/>
      <c r="J34" s="42"/>
      <c r="K34" s="42"/>
      <c r="L34" s="47"/>
      <c r="M34" s="47"/>
      <c r="N34" s="11"/>
    </row>
    <row r="35" customHeight="1" spans="1:13">
      <c r="A35" s="28">
        <v>19</v>
      </c>
      <c r="B35" s="32" t="s">
        <v>130</v>
      </c>
      <c r="C35" s="31" t="s">
        <v>131</v>
      </c>
      <c r="D35" s="28" t="s">
        <v>132</v>
      </c>
      <c r="E35" s="31" t="s">
        <v>133</v>
      </c>
      <c r="F35" s="21">
        <v>180</v>
      </c>
      <c r="G35" s="32" t="s">
        <v>26</v>
      </c>
      <c r="H35" s="21">
        <f t="shared" si="1"/>
        <v>180</v>
      </c>
      <c r="I35" s="41" t="s">
        <v>134</v>
      </c>
      <c r="J35" s="42">
        <v>43162</v>
      </c>
      <c r="K35" s="42">
        <v>43407</v>
      </c>
      <c r="L35" s="32" t="s">
        <v>105</v>
      </c>
      <c r="M35" s="32" t="s">
        <v>105</v>
      </c>
    </row>
    <row r="36" customHeight="1" spans="1:13">
      <c r="A36" s="28">
        <v>20</v>
      </c>
      <c r="B36" s="32" t="s">
        <v>135</v>
      </c>
      <c r="C36" s="31" t="s">
        <v>136</v>
      </c>
      <c r="D36" s="28" t="s">
        <v>80</v>
      </c>
      <c r="E36" s="31" t="s">
        <v>137</v>
      </c>
      <c r="F36" s="21">
        <v>45.1</v>
      </c>
      <c r="G36" s="32" t="s">
        <v>26</v>
      </c>
      <c r="H36" s="21">
        <f t="shared" si="1"/>
        <v>45.1</v>
      </c>
      <c r="I36" s="41" t="s">
        <v>138</v>
      </c>
      <c r="J36" s="42">
        <v>43162</v>
      </c>
      <c r="K36" s="42">
        <v>43193</v>
      </c>
      <c r="L36" s="32" t="s">
        <v>59</v>
      </c>
      <c r="M36" s="32" t="s">
        <v>59</v>
      </c>
    </row>
    <row r="37" ht="36.95" customHeight="1" spans="1:13">
      <c r="A37" s="28">
        <v>21</v>
      </c>
      <c r="B37" s="32" t="s">
        <v>135</v>
      </c>
      <c r="C37" s="31" t="s">
        <v>139</v>
      </c>
      <c r="D37" s="28" t="s">
        <v>140</v>
      </c>
      <c r="E37" s="31" t="s">
        <v>141</v>
      </c>
      <c r="F37" s="21">
        <v>90</v>
      </c>
      <c r="G37" s="32" t="s">
        <v>26</v>
      </c>
      <c r="H37" s="21">
        <f t="shared" si="1"/>
        <v>90</v>
      </c>
      <c r="I37" s="41" t="s">
        <v>142</v>
      </c>
      <c r="J37" s="42">
        <v>43160</v>
      </c>
      <c r="K37" s="42">
        <v>43374</v>
      </c>
      <c r="L37" s="32" t="s">
        <v>59</v>
      </c>
      <c r="M37" s="32" t="s">
        <v>59</v>
      </c>
    </row>
    <row r="38" customHeight="1" spans="1:13">
      <c r="A38" s="23" t="s">
        <v>143</v>
      </c>
      <c r="B38" s="21" t="s">
        <v>144</v>
      </c>
      <c r="C38" s="31"/>
      <c r="D38" s="28"/>
      <c r="E38" s="31"/>
      <c r="F38" s="21">
        <f>SUM(F39)</f>
        <v>100.8</v>
      </c>
      <c r="G38" s="32"/>
      <c r="H38" s="21">
        <f t="shared" si="1"/>
        <v>100.8</v>
      </c>
      <c r="I38" s="41"/>
      <c r="J38" s="42"/>
      <c r="K38" s="42"/>
      <c r="L38" s="32"/>
      <c r="M38" s="32"/>
    </row>
    <row r="39" customHeight="1" spans="1:13">
      <c r="A39" s="28">
        <v>22</v>
      </c>
      <c r="B39" s="32" t="s">
        <v>145</v>
      </c>
      <c r="C39" s="31" t="s">
        <v>146</v>
      </c>
      <c r="D39" s="28" t="s">
        <v>147</v>
      </c>
      <c r="E39" s="31" t="s">
        <v>148</v>
      </c>
      <c r="F39" s="21">
        <v>100.8</v>
      </c>
      <c r="G39" s="32" t="s">
        <v>26</v>
      </c>
      <c r="H39" s="21">
        <f t="shared" si="1"/>
        <v>100.8</v>
      </c>
      <c r="I39" s="41" t="s">
        <v>149</v>
      </c>
      <c r="J39" s="42">
        <v>43162</v>
      </c>
      <c r="K39" s="42">
        <v>43407</v>
      </c>
      <c r="L39" s="32" t="s">
        <v>120</v>
      </c>
      <c r="M39" s="32" t="s">
        <v>150</v>
      </c>
    </row>
    <row r="40" customHeight="1" spans="1:13">
      <c r="A40" s="23" t="s">
        <v>151</v>
      </c>
      <c r="B40" s="21" t="s">
        <v>152</v>
      </c>
      <c r="C40" s="31"/>
      <c r="D40" s="28"/>
      <c r="E40" s="31"/>
      <c r="F40" s="21">
        <f>SUM(F41)</f>
        <v>12</v>
      </c>
      <c r="G40" s="37"/>
      <c r="H40" s="21">
        <f t="shared" si="1"/>
        <v>12</v>
      </c>
      <c r="I40" s="41"/>
      <c r="J40" s="42"/>
      <c r="K40" s="42"/>
      <c r="L40" s="32"/>
      <c r="M40" s="32"/>
    </row>
    <row r="41" customHeight="1" spans="1:13">
      <c r="A41" s="28">
        <v>23</v>
      </c>
      <c r="B41" s="32" t="s">
        <v>153</v>
      </c>
      <c r="C41" s="30" t="s">
        <v>154</v>
      </c>
      <c r="D41" s="28" t="s">
        <v>155</v>
      </c>
      <c r="E41" s="31" t="s">
        <v>156</v>
      </c>
      <c r="F41" s="21">
        <v>12</v>
      </c>
      <c r="G41" s="32" t="s">
        <v>26</v>
      </c>
      <c r="H41" s="21">
        <f t="shared" si="1"/>
        <v>12</v>
      </c>
      <c r="I41" s="41" t="s">
        <v>157</v>
      </c>
      <c r="J41" s="42">
        <v>43191</v>
      </c>
      <c r="K41" s="42">
        <v>43221</v>
      </c>
      <c r="L41" s="32" t="s">
        <v>158</v>
      </c>
      <c r="M41" s="32" t="s">
        <v>158</v>
      </c>
    </row>
    <row r="42" customHeight="1" spans="1:13">
      <c r="A42" s="23" t="s">
        <v>159</v>
      </c>
      <c r="B42" s="21" t="s">
        <v>160</v>
      </c>
      <c r="C42" s="27"/>
      <c r="D42" s="23"/>
      <c r="E42" s="27"/>
      <c r="F42" s="21">
        <f>SUM(F43:F44)</f>
        <v>45</v>
      </c>
      <c r="G42" s="32"/>
      <c r="H42" s="21">
        <f t="shared" si="1"/>
        <v>45</v>
      </c>
      <c r="I42" s="40"/>
      <c r="J42" s="42"/>
      <c r="K42" s="42"/>
      <c r="L42" s="21"/>
      <c r="M42" s="21"/>
    </row>
    <row r="43" customHeight="1" spans="1:13">
      <c r="A43" s="28">
        <v>1</v>
      </c>
      <c r="B43" s="32" t="s">
        <v>161</v>
      </c>
      <c r="C43" s="31" t="s">
        <v>162</v>
      </c>
      <c r="D43" s="28" t="s">
        <v>163</v>
      </c>
      <c r="E43" s="31" t="s">
        <v>164</v>
      </c>
      <c r="F43" s="21">
        <v>40</v>
      </c>
      <c r="G43" s="32" t="s">
        <v>26</v>
      </c>
      <c r="H43" s="21">
        <f t="shared" si="1"/>
        <v>40</v>
      </c>
      <c r="I43" s="41" t="s">
        <v>165</v>
      </c>
      <c r="J43" s="42">
        <v>43191</v>
      </c>
      <c r="K43" s="42">
        <v>43435</v>
      </c>
      <c r="L43" s="32" t="s">
        <v>49</v>
      </c>
      <c r="M43" s="32" t="s">
        <v>147</v>
      </c>
    </row>
    <row r="44" customHeight="1" spans="1:13">
      <c r="A44" s="28">
        <v>2</v>
      </c>
      <c r="B44" s="32" t="s">
        <v>166</v>
      </c>
      <c r="C44" s="31" t="s">
        <v>167</v>
      </c>
      <c r="D44" s="28" t="s">
        <v>168</v>
      </c>
      <c r="E44" s="31" t="s">
        <v>169</v>
      </c>
      <c r="F44" s="21">
        <v>5</v>
      </c>
      <c r="G44" s="32" t="s">
        <v>26</v>
      </c>
      <c r="H44" s="21">
        <f t="shared" si="1"/>
        <v>5</v>
      </c>
      <c r="I44" s="41" t="s">
        <v>170</v>
      </c>
      <c r="J44" s="42">
        <v>43160</v>
      </c>
      <c r="K44" s="42">
        <v>43405</v>
      </c>
      <c r="L44" s="32" t="s">
        <v>49</v>
      </c>
      <c r="M44" s="32" t="s">
        <v>49</v>
      </c>
    </row>
    <row r="45" customHeight="1" spans="7:11">
      <c r="G45" s="38"/>
      <c r="H45" s="39"/>
      <c r="J45" s="48"/>
      <c r="K45" s="48"/>
    </row>
    <row r="46" customHeight="1" spans="7:11">
      <c r="G46" s="38"/>
      <c r="H46" s="39"/>
      <c r="J46" s="49"/>
      <c r="K46" s="49"/>
    </row>
    <row r="47" customHeight="1" spans="7:11">
      <c r="G47" s="38"/>
      <c r="H47" s="39"/>
      <c r="J47" s="48"/>
      <c r="K47" s="48"/>
    </row>
    <row r="48" customHeight="1" spans="7:11">
      <c r="G48" s="38"/>
      <c r="H48" s="39"/>
      <c r="J48" s="48"/>
      <c r="K48" s="48"/>
    </row>
    <row r="49" customHeight="1" spans="7:11">
      <c r="G49" s="39"/>
      <c r="H49" s="39"/>
      <c r="J49" s="49"/>
      <c r="K49" s="49"/>
    </row>
    <row r="50" customHeight="1" spans="7:11">
      <c r="G50" s="38"/>
      <c r="H50" s="39"/>
      <c r="J50" s="48"/>
      <c r="K50" s="48"/>
    </row>
    <row r="51" customHeight="1" spans="7:11">
      <c r="G51" s="38"/>
      <c r="H51" s="39"/>
      <c r="J51" s="50"/>
      <c r="K51" s="50"/>
    </row>
    <row r="52" customHeight="1" spans="7:11">
      <c r="G52" s="38"/>
      <c r="H52" s="39"/>
      <c r="J52" s="48"/>
      <c r="K52" s="48"/>
    </row>
    <row r="53" customHeight="1" spans="10:11">
      <c r="J53" s="48"/>
      <c r="K53" s="48"/>
    </row>
    <row r="54" customHeight="1" spans="10:11">
      <c r="J54" s="48"/>
      <c r="K54" s="48"/>
    </row>
  </sheetData>
  <mergeCells count="13">
    <mergeCell ref="A2:N2"/>
    <mergeCell ref="A3:M3"/>
    <mergeCell ref="G4:H4"/>
    <mergeCell ref="J4:K4"/>
    <mergeCell ref="L4:M4"/>
    <mergeCell ref="A4:A5"/>
    <mergeCell ref="B4:B5"/>
    <mergeCell ref="C4:C5"/>
    <mergeCell ref="D4:D5"/>
    <mergeCell ref="E4:E5"/>
    <mergeCell ref="F4:F5"/>
    <mergeCell ref="I4:I5"/>
    <mergeCell ref="N4:N5"/>
  </mergeCells>
  <pageMargins left="0.700694444444445" right="0.700694444444445" top="0.751388888888889" bottom="0.751388888888889" header="0.297916666666667" footer="0.313888888888889"/>
  <pageSetup paperSize="9" scale="80" orientation="landscape" horizontalDpi="600"/>
  <headerFooter>
    <oddFooter>&amp;C-13-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幸杏</cp:lastModifiedBy>
  <dcterms:created xsi:type="dcterms:W3CDTF">2018-08-30T01:43:00Z</dcterms:created>
  <dcterms:modified xsi:type="dcterms:W3CDTF">2018-09-28T01:15:07Z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