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485"/>
  </bookViews>
  <sheets>
    <sheet name="明细表" sheetId="6" r:id="rId1"/>
  </sheets>
  <definedNames>
    <definedName name="_xlnm._FilterDatabase" localSheetId="0" hidden="1">明细表!$A$4:$Y$35</definedName>
    <definedName name="_xlnm.Print_Titles" localSheetId="0">明细表!$4:$5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<sst xmlns="http://schemas.openxmlformats.org/spreadsheetml/2006/main" count="208" uniqueCount="149">
  <si>
    <r>
      <rPr>
        <u/>
        <sz val="20"/>
        <rFont val="黑体"/>
        <charset val="134"/>
      </rPr>
      <t>洪江区</t>
    </r>
    <r>
      <rPr>
        <sz val="20"/>
        <rFont val="黑体"/>
        <charset val="134"/>
      </rPr>
      <t>脱贫人口小额信贷财政贴息资金到户名册表(公示)</t>
    </r>
  </si>
  <si>
    <t>2025年第1季度</t>
  </si>
  <si>
    <t xml:space="preserve">填报单位：洪江区农业农村水利局           联系电话：0745-7622006           制表人：向利            公示时间：2025.5.6-2025.5.12     </t>
  </si>
  <si>
    <t>序号</t>
  </si>
  <si>
    <t>村</t>
  </si>
  <si>
    <t>组别</t>
  </si>
  <si>
    <t>贷款户主姓名</t>
  </si>
  <si>
    <t>身份证号</t>
  </si>
  <si>
    <t>贷款项目名称</t>
  </si>
  <si>
    <t>贷款日期</t>
  </si>
  <si>
    <t>到期日期</t>
  </si>
  <si>
    <t>还款结算日期</t>
  </si>
  <si>
    <t>贷款金额</t>
  </si>
  <si>
    <t>申请贴息金额（元）</t>
  </si>
  <si>
    <t>一卡通账号</t>
  </si>
  <si>
    <t>联系电话</t>
  </si>
  <si>
    <t>备注</t>
  </si>
  <si>
    <t>开户行</t>
  </si>
  <si>
    <t>帐号</t>
  </si>
  <si>
    <t>账号</t>
  </si>
  <si>
    <t>岩门村</t>
  </si>
  <si>
    <t>八组</t>
  </si>
  <si>
    <t>伍贤仁</t>
  </si>
  <si>
    <t>431281196204027019</t>
  </si>
  <si>
    <t>养殖</t>
  </si>
  <si>
    <t>农商行</t>
  </si>
  <si>
    <t>81014350041275048</t>
  </si>
  <si>
    <t>铁溪村</t>
  </si>
  <si>
    <t>金竹川组</t>
  </si>
  <si>
    <t>余上军</t>
  </si>
  <si>
    <t>433002196801290830</t>
  </si>
  <si>
    <t>种植业</t>
  </si>
  <si>
    <t>81014350041271087</t>
  </si>
  <si>
    <t>13349616952</t>
  </si>
  <si>
    <t>余德财（父亲）</t>
  </si>
  <si>
    <t>青菜冲组</t>
  </si>
  <si>
    <t>覃昌早</t>
  </si>
  <si>
    <t>433002196712190811</t>
  </si>
  <si>
    <t>自主择业</t>
  </si>
  <si>
    <t>81014350041270979</t>
  </si>
  <si>
    <t>15107455268</t>
  </si>
  <si>
    <t>川山村</t>
  </si>
  <si>
    <t>岩湾组</t>
  </si>
  <si>
    <t>杨鹏飞</t>
  </si>
  <si>
    <t>431281199203171012</t>
  </si>
  <si>
    <t>养殖业</t>
  </si>
  <si>
    <t>81014350041276937</t>
  </si>
  <si>
    <t>桂花园村</t>
  </si>
  <si>
    <t>羊畔田组</t>
  </si>
  <si>
    <t>杨春琳</t>
  </si>
  <si>
    <t>431281198009286823</t>
  </si>
  <si>
    <t>81014350046969788</t>
  </si>
  <si>
    <t>梁满香（母亲）</t>
  </si>
  <si>
    <t>吊脚楼组</t>
  </si>
  <si>
    <t>唐永金</t>
  </si>
  <si>
    <t>433002196308260814</t>
  </si>
  <si>
    <t>81014350043770640</t>
  </si>
  <si>
    <t>堆边村</t>
  </si>
  <si>
    <t>新华组</t>
  </si>
  <si>
    <t>郑明</t>
  </si>
  <si>
    <t>433002196812280814</t>
  </si>
  <si>
    <t>种植</t>
  </si>
  <si>
    <t>81014350041280310</t>
  </si>
  <si>
    <t>已还完</t>
  </si>
  <si>
    <t>禁山脚</t>
  </si>
  <si>
    <t>杨军</t>
  </si>
  <si>
    <t>433002197309082911</t>
  </si>
  <si>
    <t>81014350041286083</t>
  </si>
  <si>
    <t>楠木田村</t>
  </si>
  <si>
    <t>四组</t>
  </si>
  <si>
    <t>张丽文</t>
  </si>
  <si>
    <t>433002196912183018</t>
  </si>
  <si>
    <t>81014350041281926</t>
  </si>
  <si>
    <t>18074566808</t>
  </si>
  <si>
    <t>狗皮田组</t>
  </si>
  <si>
    <t>曾小玲</t>
  </si>
  <si>
    <t>433002196410170823</t>
  </si>
  <si>
    <t>81014350041285466</t>
  </si>
  <si>
    <t>向同庆（丈夫）</t>
  </si>
  <si>
    <t>新桥社区</t>
  </si>
  <si>
    <t>板桥组</t>
  </si>
  <si>
    <t>杨天明</t>
  </si>
  <si>
    <t>433002197408153113</t>
  </si>
  <si>
    <t>81014350041036575</t>
  </si>
  <si>
    <t>渔梁村</t>
  </si>
  <si>
    <t>五组</t>
  </si>
  <si>
    <t>饶洪军</t>
  </si>
  <si>
    <t>431281197108247016</t>
  </si>
  <si>
    <t>81014350041076074</t>
  </si>
  <si>
    <t>15348451868</t>
  </si>
  <si>
    <t>饶洪辉</t>
  </si>
  <si>
    <t>431281197404057014</t>
  </si>
  <si>
    <t>81014350041076198</t>
  </si>
  <si>
    <t>锯木冲组</t>
  </si>
  <si>
    <t>米仁友</t>
  </si>
  <si>
    <t>433002197010060830</t>
  </si>
  <si>
    <t>81014350041075934</t>
  </si>
  <si>
    <t>三组</t>
  </si>
  <si>
    <t>杨春华</t>
  </si>
  <si>
    <t>433002197501153118</t>
  </si>
  <si>
    <t>油茶种植</t>
  </si>
  <si>
    <t>81014350041076018</t>
  </si>
  <si>
    <t>杨海滨</t>
  </si>
  <si>
    <t>431281198208187019</t>
  </si>
  <si>
    <t>81014350041076132</t>
  </si>
  <si>
    <t>杨文卫</t>
  </si>
  <si>
    <t>433002197604083116</t>
  </si>
  <si>
    <t>81014350041076085</t>
  </si>
  <si>
    <t>郑财文</t>
  </si>
  <si>
    <t>433002197002132814</t>
  </si>
  <si>
    <t>81014350041075763</t>
  </si>
  <si>
    <t>九组</t>
  </si>
  <si>
    <t>陈军</t>
  </si>
  <si>
    <t>433002197312283116</t>
  </si>
  <si>
    <t>运输</t>
  </si>
  <si>
    <t>81014350004943769</t>
  </si>
  <si>
    <t>邓茂洪</t>
  </si>
  <si>
    <t>433002197010213112</t>
  </si>
  <si>
    <t>经营干货</t>
  </si>
  <si>
    <t>81014350041075457</t>
  </si>
  <si>
    <t>滩头村</t>
  </si>
  <si>
    <t>杨家湾组</t>
  </si>
  <si>
    <t>周基发</t>
  </si>
  <si>
    <t>433002196408050814</t>
  </si>
  <si>
    <t>81014350042868037</t>
  </si>
  <si>
    <t>下溪口组</t>
  </si>
  <si>
    <t>周世国</t>
  </si>
  <si>
    <t>433021196805254211</t>
  </si>
  <si>
    <t>81014350042870920</t>
  </si>
  <si>
    <t>向培梅</t>
  </si>
  <si>
    <t>433002196905231026</t>
  </si>
  <si>
    <t>81014350042870817</t>
  </si>
  <si>
    <t>石板桥组</t>
  </si>
  <si>
    <t>瞿香国</t>
  </si>
  <si>
    <t>433002197407301014</t>
  </si>
  <si>
    <t>餐饮</t>
  </si>
  <si>
    <t>81014350042871118</t>
  </si>
  <si>
    <t>新贷</t>
  </si>
  <si>
    <t>小计</t>
  </si>
  <si>
    <t>菖蒲村</t>
  </si>
  <si>
    <t>2组</t>
  </si>
  <si>
    <t>姚建平</t>
  </si>
  <si>
    <t>431281197110207224</t>
  </si>
  <si>
    <t>81014350041265212</t>
  </si>
  <si>
    <t>6组</t>
  </si>
  <si>
    <t>陈勇军</t>
  </si>
  <si>
    <t>433002197004271236</t>
  </si>
  <si>
    <t>81014350041265198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</si>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</sst>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u/>
      <sz val="20"/>
      <name val="黑体"/>
      <charset val="134"/>
    </font>
    <font>
      <sz val="20"/>
      <name val="黑体"/>
      <charset val="134"/>
    </font>
    <font>
      <sz val="11"/>
      <name val="黑体"/>
      <charset val="134"/>
    </font>
    <font>
      <sz val="14"/>
      <name val="黑体"/>
      <charset val="134"/>
    </font>
    <font>
      <sz val="12"/>
      <name val="黑体"/>
      <charset val="134"/>
    </font>
    <font>
      <sz val="12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9"/>
      <name val="黑体"/>
      <charset val="134"/>
    </font>
    <font>
      <sz val="10.5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2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0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6"/>
  <sheetViews>
    <sheetView tabSelected="1" topLeftCell="A29" workbookViewId="0">
      <selection activeCell="K34" sqref="K34"/>
    </sheetView>
  </sheetViews>
  <sheetFormatPr defaultColWidth="9" defaultRowHeight="13.5"/>
  <cols>
    <col min="1" max="1" width="4.375" style="10" customWidth="1"/>
    <col min="2" max="2" width="8.80833333333333" style="10" customWidth="1"/>
    <col min="3" max="3" width="6.25" style="10" customWidth="1"/>
    <col min="4" max="4" width="7.51666666666667" style="10" customWidth="1"/>
    <col min="5" max="5" width="12.875" style="10" hidden="1" customWidth="1"/>
    <col min="6" max="6" width="12.875" style="10" customWidth="1"/>
    <col min="7" max="7" width="9.65" style="10" customWidth="1"/>
    <col min="8" max="9" width="9.375" style="10" customWidth="1"/>
    <col min="10" max="10" width="11.875" style="10" customWidth="1"/>
    <col min="11" max="11" width="10.0833333333333" style="10" customWidth="1"/>
    <col min="12" max="12" width="10.0416666666667" style="10" customWidth="1"/>
    <col min="13" max="13" width="7.04166666666667" style="10" customWidth="1"/>
    <col min="14" max="14" width="13.375" style="10" hidden="1" customWidth="1"/>
    <col min="15" max="15" width="13.375" style="10" customWidth="1"/>
    <col min="16" max="16" width="12.625" style="10" hidden="1" customWidth="1"/>
    <col min="17" max="17" width="12.625" style="10" customWidth="1"/>
    <col min="18" max="18" width="8.84166666666667" style="11" customWidth="1"/>
    <col min="19" max="21" width="9" style="10"/>
    <col min="22" max="22" width="11.125" style="10"/>
    <col min="23" max="16384" width="9" style="10"/>
  </cols>
  <sheetData>
    <row r="1" s="1" customFormat="1" ht="25.5" customHeight="1" spans="1:18">
      <c r="A1" s="12" t="s">
        <v>0</v>
      </c>
      <c r="B1" s="12"/>
      <c r="C1" s="12"/>
      <c r="D1" s="13"/>
      <c r="E1" s="14"/>
      <c r="F1" s="14"/>
      <c r="G1" s="13"/>
      <c r="H1" s="13"/>
      <c r="I1" s="13"/>
      <c r="J1" s="13"/>
      <c r="K1" s="13"/>
      <c r="L1" s="13"/>
      <c r="M1" s="13"/>
      <c r="N1" s="13"/>
      <c r="O1" s="13"/>
      <c r="P1" s="35"/>
      <c r="Q1" s="35"/>
      <c r="R1" s="41"/>
    </row>
    <row r="2" s="1" customFormat="1" ht="18.75" customHeight="1" spans="1:18">
      <c r="A2" s="15" t="s">
        <v>1</v>
      </c>
      <c r="B2" s="15"/>
      <c r="C2" s="15"/>
      <c r="D2" s="15"/>
      <c r="E2" s="14"/>
      <c r="F2" s="14"/>
      <c r="G2" s="15"/>
      <c r="H2" s="15"/>
      <c r="I2" s="15"/>
      <c r="J2" s="15"/>
      <c r="K2" s="15"/>
      <c r="L2" s="15"/>
      <c r="M2" s="15"/>
      <c r="N2" s="15"/>
      <c r="O2" s="15"/>
      <c r="P2" s="35"/>
      <c r="Q2" s="35"/>
      <c r="R2" s="41"/>
    </row>
    <row r="3" s="2" customFormat="1" ht="24" customHeight="1" spans="1:21">
      <c r="A3" s="16" t="s">
        <v>2</v>
      </c>
      <c r="B3" s="17"/>
      <c r="C3" s="16"/>
      <c r="D3" s="16"/>
      <c r="E3" s="14"/>
      <c r="F3" s="14"/>
      <c r="G3" s="14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42"/>
      <c r="T3" s="42"/>
      <c r="U3" s="41"/>
    </row>
    <row r="4" s="3" customFormat="1" ht="26.25" customHeight="1" spans="1:18">
      <c r="A4" s="18" t="s">
        <v>3</v>
      </c>
      <c r="B4" s="18" t="s">
        <v>4</v>
      </c>
      <c r="C4" s="19" t="s">
        <v>5</v>
      </c>
      <c r="D4" s="19" t="s">
        <v>6</v>
      </c>
      <c r="E4" s="20" t="s">
        <v>7</v>
      </c>
      <c r="F4" s="20" t="s">
        <v>7</v>
      </c>
      <c r="G4" s="19" t="s">
        <v>8</v>
      </c>
      <c r="H4" s="19" t="s">
        <v>9</v>
      </c>
      <c r="I4" s="19" t="s">
        <v>10</v>
      </c>
      <c r="J4" s="19" t="s">
        <v>11</v>
      </c>
      <c r="K4" s="19" t="s">
        <v>12</v>
      </c>
      <c r="L4" s="19" t="s">
        <v>13</v>
      </c>
      <c r="M4" s="27" t="s">
        <v>14</v>
      </c>
      <c r="N4" s="28"/>
      <c r="O4" s="29"/>
      <c r="P4" s="20" t="s">
        <v>15</v>
      </c>
      <c r="Q4" s="20" t="s">
        <v>15</v>
      </c>
      <c r="R4" s="19" t="s">
        <v>16</v>
      </c>
    </row>
    <row r="5" s="3" customFormat="1" ht="14.25" customHeight="1" spans="1:18">
      <c r="A5" s="18"/>
      <c r="B5" s="18"/>
      <c r="C5" s="19"/>
      <c r="D5" s="19"/>
      <c r="E5" s="20"/>
      <c r="F5" s="20"/>
      <c r="G5" s="19"/>
      <c r="H5" s="19"/>
      <c r="I5" s="19"/>
      <c r="J5" s="19"/>
      <c r="K5" s="19"/>
      <c r="L5" s="19"/>
      <c r="M5" s="19" t="s">
        <v>17</v>
      </c>
      <c r="N5" s="20" t="s">
        <v>18</v>
      </c>
      <c r="O5" s="20" t="s">
        <v>19</v>
      </c>
      <c r="P5" s="20"/>
      <c r="Q5" s="20"/>
      <c r="R5" s="19"/>
    </row>
    <row r="6" s="4" customFormat="1" ht="30" customHeight="1" spans="1:18">
      <c r="A6" s="19">
        <v>1</v>
      </c>
      <c r="B6" s="19" t="s">
        <v>20</v>
      </c>
      <c r="C6" s="19" t="s">
        <v>21</v>
      </c>
      <c r="D6" s="19" t="s">
        <v>22</v>
      </c>
      <c r="E6" s="47" t="s">
        <v>23</v>
      </c>
      <c r="F6" s="19" t="str">
        <f>REPLACE(E6,7,6,"******")</f>
        <v>431281******027019</v>
      </c>
      <c r="G6" s="21" t="s">
        <v>24</v>
      </c>
      <c r="H6" s="21">
        <v>20240528</v>
      </c>
      <c r="I6" s="21">
        <v>20250528</v>
      </c>
      <c r="J6" s="21">
        <v>20250321</v>
      </c>
      <c r="K6" s="19">
        <v>50000</v>
      </c>
      <c r="L6" s="21">
        <v>431.25</v>
      </c>
      <c r="M6" s="21" t="s">
        <v>25</v>
      </c>
      <c r="N6" s="47" t="s">
        <v>26</v>
      </c>
      <c r="O6" s="19" t="str">
        <f>REPLACE(N6,9,6,"******")</f>
        <v>81014350******048</v>
      </c>
      <c r="P6" s="19">
        <v>18797595824</v>
      </c>
      <c r="Q6" s="19" t="str">
        <f>REPLACE(P6,4,6,"******")</f>
        <v>187******24</v>
      </c>
      <c r="R6" s="19"/>
    </row>
    <row r="7" s="3" customFormat="1" ht="30" customHeight="1" spans="1:18">
      <c r="A7" s="19">
        <v>2</v>
      </c>
      <c r="B7" s="19" t="s">
        <v>27</v>
      </c>
      <c r="C7" s="19" t="s">
        <v>28</v>
      </c>
      <c r="D7" s="19" t="s">
        <v>29</v>
      </c>
      <c r="E7" s="47" t="s">
        <v>30</v>
      </c>
      <c r="F7" s="19" t="str">
        <f t="shared" ref="F7:F34" si="0">REPLACE(E7,7,6,"******")</f>
        <v>433002******290830</v>
      </c>
      <c r="G7" s="21" t="s">
        <v>31</v>
      </c>
      <c r="H7" s="21">
        <v>20240228</v>
      </c>
      <c r="I7" s="21">
        <v>20250228</v>
      </c>
      <c r="J7" s="21">
        <v>20250228</v>
      </c>
      <c r="K7" s="21">
        <v>50000</v>
      </c>
      <c r="L7" s="36">
        <v>303.49</v>
      </c>
      <c r="M7" s="21" t="s">
        <v>25</v>
      </c>
      <c r="N7" s="47" t="s">
        <v>32</v>
      </c>
      <c r="O7" s="19" t="str">
        <f t="shared" ref="O7:O35" si="1">REPLACE(N7,9,6,"******")</f>
        <v>81014350******087</v>
      </c>
      <c r="P7" s="19" t="s">
        <v>33</v>
      </c>
      <c r="Q7" s="19" t="str">
        <f t="shared" ref="Q7:Q35" si="2">REPLACE(P7,4,6,"******")</f>
        <v>133******52</v>
      </c>
      <c r="R7" s="19" t="s">
        <v>34</v>
      </c>
    </row>
    <row r="8" s="5" customFormat="1" ht="30" customHeight="1" spans="1:18">
      <c r="A8" s="19">
        <v>3</v>
      </c>
      <c r="B8" s="19"/>
      <c r="C8" s="19" t="s">
        <v>35</v>
      </c>
      <c r="D8" s="19" t="s">
        <v>36</v>
      </c>
      <c r="E8" s="19" t="s">
        <v>37</v>
      </c>
      <c r="F8" s="19" t="str">
        <f t="shared" si="0"/>
        <v>433002******190811</v>
      </c>
      <c r="G8" s="21" t="s">
        <v>38</v>
      </c>
      <c r="H8" s="19">
        <v>20240904</v>
      </c>
      <c r="I8" s="19">
        <v>20250904</v>
      </c>
      <c r="J8" s="19">
        <v>20250321</v>
      </c>
      <c r="K8" s="19">
        <v>50000</v>
      </c>
      <c r="L8" s="36">
        <v>418.76</v>
      </c>
      <c r="M8" s="21" t="s">
        <v>25</v>
      </c>
      <c r="N8" s="47" t="s">
        <v>39</v>
      </c>
      <c r="O8" s="19" t="str">
        <f t="shared" si="1"/>
        <v>81014350******979</v>
      </c>
      <c r="P8" s="19" t="s">
        <v>40</v>
      </c>
      <c r="Q8" s="19" t="str">
        <f t="shared" si="2"/>
        <v>151******68</v>
      </c>
      <c r="R8" s="19"/>
    </row>
    <row r="9" s="5" customFormat="1" ht="30" customHeight="1" spans="1:18">
      <c r="A9" s="19">
        <v>4</v>
      </c>
      <c r="B9" s="19" t="s">
        <v>41</v>
      </c>
      <c r="C9" s="19" t="s">
        <v>42</v>
      </c>
      <c r="D9" s="19" t="s">
        <v>43</v>
      </c>
      <c r="E9" s="47" t="s">
        <v>44</v>
      </c>
      <c r="F9" s="19" t="str">
        <f t="shared" si="0"/>
        <v>431281******171012</v>
      </c>
      <c r="G9" s="21" t="s">
        <v>45</v>
      </c>
      <c r="H9" s="21">
        <v>20241029</v>
      </c>
      <c r="I9" s="21">
        <v>20251029</v>
      </c>
      <c r="J9" s="21">
        <v>20250321</v>
      </c>
      <c r="K9" s="19">
        <v>50000</v>
      </c>
      <c r="L9" s="21">
        <v>387.5</v>
      </c>
      <c r="M9" s="21" t="s">
        <v>25</v>
      </c>
      <c r="N9" s="47" t="s">
        <v>46</v>
      </c>
      <c r="O9" s="19" t="str">
        <f t="shared" si="1"/>
        <v>81014350******937</v>
      </c>
      <c r="P9" s="19">
        <v>19186708129</v>
      </c>
      <c r="Q9" s="19" t="str">
        <f t="shared" si="2"/>
        <v>191******29</v>
      </c>
      <c r="R9" s="19"/>
    </row>
    <row r="10" s="3" customFormat="1" ht="30" customHeight="1" spans="1:18">
      <c r="A10" s="19">
        <v>5</v>
      </c>
      <c r="B10" s="19" t="s">
        <v>47</v>
      </c>
      <c r="C10" s="19" t="s">
        <v>48</v>
      </c>
      <c r="D10" s="19" t="s">
        <v>49</v>
      </c>
      <c r="E10" s="19" t="s">
        <v>50</v>
      </c>
      <c r="F10" s="19" t="str">
        <f t="shared" si="0"/>
        <v>431281******286823</v>
      </c>
      <c r="G10" s="21" t="s">
        <v>24</v>
      </c>
      <c r="H10" s="21">
        <v>20240920</v>
      </c>
      <c r="I10" s="21">
        <v>20250920</v>
      </c>
      <c r="J10" s="21">
        <v>20250321</v>
      </c>
      <c r="K10" s="19">
        <v>50000</v>
      </c>
      <c r="L10" s="21">
        <v>418.76</v>
      </c>
      <c r="M10" s="21" t="s">
        <v>25</v>
      </c>
      <c r="N10" s="47" t="s">
        <v>51</v>
      </c>
      <c r="O10" s="19" t="str">
        <f t="shared" si="1"/>
        <v>81014350******788</v>
      </c>
      <c r="P10" s="19">
        <v>13755062868</v>
      </c>
      <c r="Q10" s="19" t="str">
        <f t="shared" si="2"/>
        <v>137******68</v>
      </c>
      <c r="R10" s="19" t="s">
        <v>52</v>
      </c>
    </row>
    <row r="11" s="3" customFormat="1" ht="30" customHeight="1" spans="1:18">
      <c r="A11" s="19">
        <v>6</v>
      </c>
      <c r="B11" s="19"/>
      <c r="C11" s="19" t="s">
        <v>53</v>
      </c>
      <c r="D11" s="19" t="s">
        <v>54</v>
      </c>
      <c r="E11" s="19" t="s">
        <v>55</v>
      </c>
      <c r="F11" s="19" t="str">
        <f t="shared" si="0"/>
        <v>433002******260814</v>
      </c>
      <c r="G11" s="21" t="s">
        <v>24</v>
      </c>
      <c r="H11" s="21">
        <v>20240904</v>
      </c>
      <c r="I11" s="21">
        <v>20250904</v>
      </c>
      <c r="J11" s="21">
        <v>20250321</v>
      </c>
      <c r="K11" s="19">
        <v>50000</v>
      </c>
      <c r="L11" s="21">
        <v>418.76</v>
      </c>
      <c r="M11" s="21" t="s">
        <v>25</v>
      </c>
      <c r="N11" s="47" t="s">
        <v>56</v>
      </c>
      <c r="O11" s="19" t="str">
        <f t="shared" si="1"/>
        <v>81014350******640</v>
      </c>
      <c r="P11" s="19">
        <v>15576502859</v>
      </c>
      <c r="Q11" s="19" t="str">
        <f t="shared" si="2"/>
        <v>155******59</v>
      </c>
      <c r="R11" s="19"/>
    </row>
    <row r="12" s="3" customFormat="1" ht="30" customHeight="1" spans="1:25">
      <c r="A12" s="19">
        <v>7</v>
      </c>
      <c r="B12" s="19" t="s">
        <v>57</v>
      </c>
      <c r="C12" s="19" t="s">
        <v>58</v>
      </c>
      <c r="D12" s="19" t="s">
        <v>59</v>
      </c>
      <c r="E12" s="47" t="s">
        <v>60</v>
      </c>
      <c r="F12" s="19" t="str">
        <f t="shared" si="0"/>
        <v>433002******280814</v>
      </c>
      <c r="G12" s="21" t="s">
        <v>61</v>
      </c>
      <c r="H12" s="21">
        <v>20240227</v>
      </c>
      <c r="I12" s="21">
        <v>20250227</v>
      </c>
      <c r="J12" s="21">
        <v>20250205</v>
      </c>
      <c r="K12" s="19">
        <v>50000</v>
      </c>
      <c r="L12" s="21">
        <v>220.42</v>
      </c>
      <c r="M12" s="21" t="s">
        <v>25</v>
      </c>
      <c r="N12" s="47" t="s">
        <v>62</v>
      </c>
      <c r="O12" s="19" t="str">
        <f t="shared" si="1"/>
        <v>81014350******310</v>
      </c>
      <c r="P12" s="19">
        <v>18390327748</v>
      </c>
      <c r="Q12" s="19" t="str">
        <f t="shared" si="2"/>
        <v>183******48</v>
      </c>
      <c r="R12" s="19" t="s">
        <v>63</v>
      </c>
      <c r="Y12" s="43"/>
    </row>
    <row r="13" s="3" customFormat="1" ht="30" customHeight="1" spans="1:23">
      <c r="A13" s="19">
        <v>8</v>
      </c>
      <c r="B13" s="19"/>
      <c r="C13" s="19" t="s">
        <v>64</v>
      </c>
      <c r="D13" s="19" t="s">
        <v>65</v>
      </c>
      <c r="E13" s="47" t="s">
        <v>66</v>
      </c>
      <c r="F13" s="19" t="str">
        <f t="shared" si="0"/>
        <v>433002******082911</v>
      </c>
      <c r="G13" s="21" t="s">
        <v>61</v>
      </c>
      <c r="H13" s="21">
        <v>20240604</v>
      </c>
      <c r="I13" s="21">
        <v>20250604</v>
      </c>
      <c r="J13" s="21">
        <v>20250321</v>
      </c>
      <c r="K13" s="19">
        <v>50000</v>
      </c>
      <c r="L13" s="21">
        <v>431.25</v>
      </c>
      <c r="M13" s="21" t="s">
        <v>25</v>
      </c>
      <c r="N13" s="47" t="s">
        <v>67</v>
      </c>
      <c r="O13" s="19" t="str">
        <f t="shared" si="1"/>
        <v>81014350******083</v>
      </c>
      <c r="P13" s="19">
        <v>18874593073</v>
      </c>
      <c r="Q13" s="19" t="str">
        <f t="shared" si="2"/>
        <v>188******73</v>
      </c>
      <c r="R13" s="19"/>
      <c r="V13" s="43"/>
      <c r="W13" s="43"/>
    </row>
    <row r="14" s="3" customFormat="1" ht="30" customHeight="1" spans="1:18">
      <c r="A14" s="19">
        <v>9</v>
      </c>
      <c r="B14" s="19" t="s">
        <v>68</v>
      </c>
      <c r="C14" s="19" t="s">
        <v>69</v>
      </c>
      <c r="D14" s="19" t="s">
        <v>70</v>
      </c>
      <c r="E14" s="19" t="s">
        <v>71</v>
      </c>
      <c r="F14" s="19" t="str">
        <f t="shared" si="0"/>
        <v>433002******183018</v>
      </c>
      <c r="G14" s="21" t="s">
        <v>24</v>
      </c>
      <c r="H14" s="21">
        <v>20241126</v>
      </c>
      <c r="I14" s="21">
        <v>20251126</v>
      </c>
      <c r="J14" s="21">
        <v>20250321</v>
      </c>
      <c r="K14" s="19">
        <v>50000</v>
      </c>
      <c r="L14" s="21">
        <v>387.5</v>
      </c>
      <c r="M14" s="21" t="s">
        <v>25</v>
      </c>
      <c r="N14" s="19" t="s">
        <v>72</v>
      </c>
      <c r="O14" s="19" t="str">
        <f t="shared" si="1"/>
        <v>81014350******926</v>
      </c>
      <c r="P14" s="19" t="s">
        <v>73</v>
      </c>
      <c r="Q14" s="19" t="str">
        <f t="shared" si="2"/>
        <v>180******08</v>
      </c>
      <c r="R14" s="19"/>
    </row>
    <row r="15" s="6" customFormat="1" ht="30" customHeight="1" spans="1:18">
      <c r="A15" s="19">
        <v>10</v>
      </c>
      <c r="B15" s="19"/>
      <c r="C15" s="19" t="s">
        <v>74</v>
      </c>
      <c r="D15" s="19" t="s">
        <v>75</v>
      </c>
      <c r="E15" s="47" t="s">
        <v>76</v>
      </c>
      <c r="F15" s="19" t="str">
        <f t="shared" si="0"/>
        <v>433002******170823</v>
      </c>
      <c r="G15" s="21" t="s">
        <v>24</v>
      </c>
      <c r="H15" s="21">
        <v>20240826</v>
      </c>
      <c r="I15" s="21">
        <v>20250826</v>
      </c>
      <c r="J15" s="21">
        <v>20250321</v>
      </c>
      <c r="K15" s="19">
        <v>50000</v>
      </c>
      <c r="L15" s="21">
        <v>418.76</v>
      </c>
      <c r="M15" s="21" t="s">
        <v>25</v>
      </c>
      <c r="N15" s="19" t="s">
        <v>77</v>
      </c>
      <c r="O15" s="19" t="str">
        <f t="shared" si="1"/>
        <v>81014350******466</v>
      </c>
      <c r="P15" s="19">
        <v>13357339326</v>
      </c>
      <c r="Q15" s="19" t="str">
        <f t="shared" si="2"/>
        <v>133******26</v>
      </c>
      <c r="R15" s="19" t="s">
        <v>78</v>
      </c>
    </row>
    <row r="16" s="3" customFormat="1" ht="30" customHeight="1" spans="1:18">
      <c r="A16" s="19">
        <v>11</v>
      </c>
      <c r="B16" s="22" t="s">
        <v>79</v>
      </c>
      <c r="C16" s="22" t="s">
        <v>80</v>
      </c>
      <c r="D16" s="22" t="s">
        <v>81</v>
      </c>
      <c r="E16" s="48" t="s">
        <v>82</v>
      </c>
      <c r="F16" s="19" t="str">
        <f t="shared" si="0"/>
        <v>433002******153113</v>
      </c>
      <c r="G16" s="23" t="s">
        <v>24</v>
      </c>
      <c r="H16" s="23">
        <v>20240719</v>
      </c>
      <c r="I16" s="23">
        <v>20250719</v>
      </c>
      <c r="J16" s="23">
        <v>20250321</v>
      </c>
      <c r="K16" s="23">
        <v>50000</v>
      </c>
      <c r="L16" s="23">
        <v>431.25</v>
      </c>
      <c r="M16" s="37" t="s">
        <v>25</v>
      </c>
      <c r="N16" s="48" t="s">
        <v>83</v>
      </c>
      <c r="O16" s="19" t="str">
        <f t="shared" si="1"/>
        <v>81014350******575</v>
      </c>
      <c r="P16" s="22">
        <v>18974556606</v>
      </c>
      <c r="Q16" s="19" t="str">
        <f t="shared" si="2"/>
        <v>189******06</v>
      </c>
      <c r="R16" s="22"/>
    </row>
    <row r="17" s="7" customFormat="1" ht="30" customHeight="1" spans="1:18">
      <c r="A17" s="19">
        <v>12</v>
      </c>
      <c r="B17" s="24" t="s">
        <v>84</v>
      </c>
      <c r="C17" s="19" t="s">
        <v>85</v>
      </c>
      <c r="D17" s="19" t="s">
        <v>86</v>
      </c>
      <c r="E17" s="47" t="s">
        <v>87</v>
      </c>
      <c r="F17" s="19" t="str">
        <f t="shared" si="0"/>
        <v>431281******247016</v>
      </c>
      <c r="G17" s="21" t="s">
        <v>61</v>
      </c>
      <c r="H17" s="21">
        <v>20240229</v>
      </c>
      <c r="I17" s="21">
        <v>20250228</v>
      </c>
      <c r="J17" s="21">
        <v>20250228</v>
      </c>
      <c r="K17" s="21">
        <v>50000</v>
      </c>
      <c r="L17" s="26">
        <v>330.62</v>
      </c>
      <c r="M17" s="21" t="s">
        <v>25</v>
      </c>
      <c r="N17" s="47" t="s">
        <v>88</v>
      </c>
      <c r="O17" s="19" t="str">
        <f t="shared" si="1"/>
        <v>81014350******074</v>
      </c>
      <c r="P17" s="19" t="s">
        <v>89</v>
      </c>
      <c r="Q17" s="19" t="str">
        <f t="shared" si="2"/>
        <v>153******68</v>
      </c>
      <c r="R17" s="19"/>
    </row>
    <row r="18" s="8" customFormat="1" ht="30" customHeight="1" spans="1:18">
      <c r="A18" s="19">
        <v>13</v>
      </c>
      <c r="B18" s="25"/>
      <c r="C18" s="19" t="s">
        <v>85</v>
      </c>
      <c r="D18" s="19" t="s">
        <v>90</v>
      </c>
      <c r="E18" s="47" t="s">
        <v>91</v>
      </c>
      <c r="F18" s="19" t="str">
        <f t="shared" si="0"/>
        <v>431281******057014</v>
      </c>
      <c r="G18" s="21" t="s">
        <v>61</v>
      </c>
      <c r="H18" s="21">
        <v>20240306</v>
      </c>
      <c r="I18" s="21">
        <v>20250306</v>
      </c>
      <c r="J18" s="21">
        <v>20250306</v>
      </c>
      <c r="K18" s="21">
        <v>50000</v>
      </c>
      <c r="L18" s="26">
        <v>359.37</v>
      </c>
      <c r="M18" s="21" t="s">
        <v>25</v>
      </c>
      <c r="N18" s="47" t="s">
        <v>92</v>
      </c>
      <c r="O18" s="19" t="str">
        <f t="shared" si="1"/>
        <v>81014350******198</v>
      </c>
      <c r="P18" s="19">
        <v>13874469466</v>
      </c>
      <c r="Q18" s="19" t="str">
        <f t="shared" si="2"/>
        <v>138******66</v>
      </c>
      <c r="R18" s="26"/>
    </row>
    <row r="19" s="8" customFormat="1" ht="30" customHeight="1" spans="1:18">
      <c r="A19" s="19">
        <v>14</v>
      </c>
      <c r="B19" s="22"/>
      <c r="C19" s="19" t="s">
        <v>93</v>
      </c>
      <c r="D19" s="19" t="s">
        <v>94</v>
      </c>
      <c r="E19" s="47" t="s">
        <v>95</v>
      </c>
      <c r="F19" s="19" t="str">
        <f t="shared" si="0"/>
        <v>433002******060830</v>
      </c>
      <c r="G19" s="21" t="s">
        <v>61</v>
      </c>
      <c r="H19" s="21">
        <v>20240301</v>
      </c>
      <c r="I19" s="21">
        <v>20250301</v>
      </c>
      <c r="J19" s="21">
        <v>20250301</v>
      </c>
      <c r="K19" s="21">
        <v>50000</v>
      </c>
      <c r="L19" s="26">
        <v>335.41</v>
      </c>
      <c r="M19" s="21" t="s">
        <v>25</v>
      </c>
      <c r="N19" s="47" t="s">
        <v>96</v>
      </c>
      <c r="O19" s="19" t="str">
        <f t="shared" si="1"/>
        <v>81014350******934</v>
      </c>
      <c r="P19" s="19">
        <v>15211587395</v>
      </c>
      <c r="Q19" s="19" t="str">
        <f t="shared" si="2"/>
        <v>152******95</v>
      </c>
      <c r="R19" s="19"/>
    </row>
    <row r="20" s="8" customFormat="1" ht="30" customHeight="1" spans="1:18">
      <c r="A20" s="19">
        <v>15</v>
      </c>
      <c r="B20" s="25" t="s">
        <v>84</v>
      </c>
      <c r="C20" s="19" t="s">
        <v>97</v>
      </c>
      <c r="D20" s="19" t="s">
        <v>98</v>
      </c>
      <c r="E20" s="47" t="s">
        <v>99</v>
      </c>
      <c r="F20" s="19" t="str">
        <f t="shared" si="0"/>
        <v>433002******153118</v>
      </c>
      <c r="G20" s="21" t="s">
        <v>100</v>
      </c>
      <c r="H20" s="21">
        <v>20240305</v>
      </c>
      <c r="I20" s="21">
        <v>20250305</v>
      </c>
      <c r="J20" s="21">
        <v>20250305</v>
      </c>
      <c r="K20" s="21">
        <v>50000</v>
      </c>
      <c r="L20" s="26">
        <v>354.58</v>
      </c>
      <c r="M20" s="21" t="s">
        <v>25</v>
      </c>
      <c r="N20" s="47" t="s">
        <v>101</v>
      </c>
      <c r="O20" s="19" t="str">
        <f t="shared" si="1"/>
        <v>81014350******018</v>
      </c>
      <c r="P20" s="19">
        <v>18574515310</v>
      </c>
      <c r="Q20" s="19" t="str">
        <f t="shared" si="2"/>
        <v>185******10</v>
      </c>
      <c r="R20" s="19"/>
    </row>
    <row r="21" s="8" customFormat="1" ht="30" customHeight="1" spans="1:18">
      <c r="A21" s="19">
        <v>16</v>
      </c>
      <c r="B21" s="25"/>
      <c r="C21" s="19" t="s">
        <v>85</v>
      </c>
      <c r="D21" s="19" t="s">
        <v>102</v>
      </c>
      <c r="E21" s="47" t="s">
        <v>103</v>
      </c>
      <c r="F21" s="19" t="str">
        <f t="shared" si="0"/>
        <v>431281******187019</v>
      </c>
      <c r="G21" s="21" t="s">
        <v>61</v>
      </c>
      <c r="H21" s="21">
        <v>20240308</v>
      </c>
      <c r="I21" s="21">
        <v>20250308</v>
      </c>
      <c r="J21" s="21">
        <v>20250221</v>
      </c>
      <c r="K21" s="21">
        <v>50000</v>
      </c>
      <c r="L21" s="26">
        <v>186.25</v>
      </c>
      <c r="M21" s="21" t="s">
        <v>25</v>
      </c>
      <c r="N21" s="47" t="s">
        <v>104</v>
      </c>
      <c r="O21" s="19" t="str">
        <f t="shared" si="1"/>
        <v>81014350******132</v>
      </c>
      <c r="P21" s="19">
        <v>13787551604</v>
      </c>
      <c r="Q21" s="19" t="str">
        <f t="shared" si="2"/>
        <v>137******04</v>
      </c>
      <c r="R21" s="19"/>
    </row>
    <row r="22" s="8" customFormat="1" ht="30" customHeight="1" spans="1:18">
      <c r="A22" s="19">
        <v>17</v>
      </c>
      <c r="B22" s="25"/>
      <c r="C22" s="19" t="s">
        <v>97</v>
      </c>
      <c r="D22" s="19" t="s">
        <v>105</v>
      </c>
      <c r="E22" s="47" t="s">
        <v>106</v>
      </c>
      <c r="F22" s="19" t="str">
        <f t="shared" si="0"/>
        <v>433002******083116</v>
      </c>
      <c r="G22" s="21" t="s">
        <v>100</v>
      </c>
      <c r="H22" s="21">
        <v>20240307</v>
      </c>
      <c r="I22" s="21">
        <v>20250307</v>
      </c>
      <c r="J22" s="21">
        <v>20250307</v>
      </c>
      <c r="K22" s="21">
        <v>50000</v>
      </c>
      <c r="L22" s="26">
        <v>364.16</v>
      </c>
      <c r="M22" s="21" t="s">
        <v>25</v>
      </c>
      <c r="N22" s="47" t="s">
        <v>107</v>
      </c>
      <c r="O22" s="19" t="str">
        <f t="shared" si="1"/>
        <v>81014350******085</v>
      </c>
      <c r="P22" s="19">
        <v>13574587025</v>
      </c>
      <c r="Q22" s="19" t="str">
        <f t="shared" si="2"/>
        <v>135******25</v>
      </c>
      <c r="R22" s="19"/>
    </row>
    <row r="23" s="8" customFormat="1" ht="30" customHeight="1" spans="1:18">
      <c r="A23" s="19">
        <v>18</v>
      </c>
      <c r="B23" s="25"/>
      <c r="C23" s="19" t="s">
        <v>93</v>
      </c>
      <c r="D23" s="19" t="s">
        <v>108</v>
      </c>
      <c r="E23" s="47" t="s">
        <v>109</v>
      </c>
      <c r="F23" s="19" t="str">
        <f t="shared" si="0"/>
        <v>433002******132814</v>
      </c>
      <c r="G23" s="21" t="s">
        <v>61</v>
      </c>
      <c r="H23" s="21">
        <v>20240304</v>
      </c>
      <c r="I23" s="21">
        <v>20250304</v>
      </c>
      <c r="J23" s="21">
        <v>20250304</v>
      </c>
      <c r="K23" s="19">
        <v>50000</v>
      </c>
      <c r="L23" s="21">
        <v>349.79</v>
      </c>
      <c r="M23" s="21" t="s">
        <v>25</v>
      </c>
      <c r="N23" s="47" t="s">
        <v>110</v>
      </c>
      <c r="O23" s="19" t="str">
        <f t="shared" si="1"/>
        <v>81014350******763</v>
      </c>
      <c r="P23" s="19">
        <v>18627482917</v>
      </c>
      <c r="Q23" s="19" t="str">
        <f t="shared" si="2"/>
        <v>186******17</v>
      </c>
      <c r="R23" s="19"/>
    </row>
    <row r="24" s="8" customFormat="1" ht="30" customHeight="1" spans="1:18">
      <c r="A24" s="19">
        <v>19</v>
      </c>
      <c r="B24" s="25"/>
      <c r="C24" s="19" t="s">
        <v>111</v>
      </c>
      <c r="D24" s="19" t="s">
        <v>112</v>
      </c>
      <c r="E24" s="47" t="s">
        <v>113</v>
      </c>
      <c r="F24" s="19" t="str">
        <f t="shared" si="0"/>
        <v>433002******283116</v>
      </c>
      <c r="G24" s="21" t="s">
        <v>114</v>
      </c>
      <c r="H24" s="26">
        <v>20241108</v>
      </c>
      <c r="I24" s="26">
        <v>20251108</v>
      </c>
      <c r="J24" s="26">
        <v>20250321</v>
      </c>
      <c r="K24" s="21">
        <v>50000</v>
      </c>
      <c r="L24" s="26">
        <v>387.5</v>
      </c>
      <c r="M24" s="21" t="s">
        <v>25</v>
      </c>
      <c r="N24" s="47" t="s">
        <v>115</v>
      </c>
      <c r="O24" s="19" t="str">
        <f t="shared" si="1"/>
        <v>81014350******769</v>
      </c>
      <c r="P24" s="19">
        <v>15074542939</v>
      </c>
      <c r="Q24" s="19" t="str">
        <f t="shared" si="2"/>
        <v>150******39</v>
      </c>
      <c r="R24" s="19"/>
    </row>
    <row r="25" s="8" customFormat="1" ht="30" customHeight="1" spans="1:18">
      <c r="A25" s="19">
        <v>20</v>
      </c>
      <c r="B25" s="25"/>
      <c r="C25" s="26" t="s">
        <v>111</v>
      </c>
      <c r="D25" s="26" t="s">
        <v>116</v>
      </c>
      <c r="E25" s="49" t="s">
        <v>117</v>
      </c>
      <c r="F25" s="19" t="str">
        <f t="shared" si="0"/>
        <v>433002******213112</v>
      </c>
      <c r="G25" s="21" t="s">
        <v>118</v>
      </c>
      <c r="H25" s="26">
        <v>20241113</v>
      </c>
      <c r="I25" s="26">
        <v>20251113</v>
      </c>
      <c r="J25" s="26">
        <v>25050321</v>
      </c>
      <c r="K25" s="21">
        <v>50000</v>
      </c>
      <c r="L25" s="26">
        <v>387.5</v>
      </c>
      <c r="M25" s="21" t="s">
        <v>25</v>
      </c>
      <c r="N25" s="49" t="s">
        <v>119</v>
      </c>
      <c r="O25" s="19" t="str">
        <f t="shared" si="1"/>
        <v>81014350******457</v>
      </c>
      <c r="P25" s="26">
        <v>13607458617</v>
      </c>
      <c r="Q25" s="19" t="str">
        <f t="shared" si="2"/>
        <v>136******17</v>
      </c>
      <c r="R25" s="19"/>
    </row>
    <row r="26" s="9" customFormat="1" ht="30" customHeight="1" spans="1:18">
      <c r="A26" s="19">
        <v>21</v>
      </c>
      <c r="B26" s="24" t="s">
        <v>120</v>
      </c>
      <c r="C26" s="19" t="s">
        <v>121</v>
      </c>
      <c r="D26" s="19" t="s">
        <v>122</v>
      </c>
      <c r="E26" s="47" t="s">
        <v>123</v>
      </c>
      <c r="F26" s="19" t="str">
        <f t="shared" si="0"/>
        <v>433002******050814</v>
      </c>
      <c r="G26" s="21" t="s">
        <v>24</v>
      </c>
      <c r="H26" s="19">
        <v>20241127</v>
      </c>
      <c r="I26" s="19">
        <v>20251126</v>
      </c>
      <c r="J26" s="19">
        <v>20250321</v>
      </c>
      <c r="K26" s="19">
        <v>50000</v>
      </c>
      <c r="L26" s="19">
        <v>387.5</v>
      </c>
      <c r="M26" s="21" t="s">
        <v>25</v>
      </c>
      <c r="N26" s="47" t="s">
        <v>124</v>
      </c>
      <c r="O26" s="19" t="str">
        <f t="shared" si="1"/>
        <v>81014350******037</v>
      </c>
      <c r="P26" s="19">
        <v>13874543173</v>
      </c>
      <c r="Q26" s="19" t="str">
        <f t="shared" si="2"/>
        <v>138******73</v>
      </c>
      <c r="R26" s="19"/>
    </row>
    <row r="27" s="9" customFormat="1" ht="30" customHeight="1" spans="1:18">
      <c r="A27" s="19">
        <v>22</v>
      </c>
      <c r="B27" s="25"/>
      <c r="C27" s="19" t="s">
        <v>125</v>
      </c>
      <c r="D27" s="19" t="s">
        <v>126</v>
      </c>
      <c r="E27" s="47" t="s">
        <v>127</v>
      </c>
      <c r="F27" s="19" t="str">
        <f t="shared" si="0"/>
        <v>433021******254211</v>
      </c>
      <c r="G27" s="21" t="s">
        <v>24</v>
      </c>
      <c r="H27" s="19">
        <v>20241120</v>
      </c>
      <c r="I27" s="19">
        <v>20251120</v>
      </c>
      <c r="J27" s="19">
        <v>20250321</v>
      </c>
      <c r="K27" s="19">
        <v>50000</v>
      </c>
      <c r="L27" s="19">
        <v>387.5</v>
      </c>
      <c r="M27" s="21" t="s">
        <v>25</v>
      </c>
      <c r="N27" s="47" t="s">
        <v>128</v>
      </c>
      <c r="O27" s="19" t="str">
        <f t="shared" si="1"/>
        <v>81014350******920</v>
      </c>
      <c r="P27" s="19">
        <v>18797595134</v>
      </c>
      <c r="Q27" s="19" t="str">
        <f t="shared" si="2"/>
        <v>187******34</v>
      </c>
      <c r="R27" s="19"/>
    </row>
    <row r="28" s="9" customFormat="1" ht="30" customHeight="1" spans="1:18">
      <c r="A28" s="19">
        <v>23</v>
      </c>
      <c r="B28" s="25"/>
      <c r="C28" s="19" t="s">
        <v>125</v>
      </c>
      <c r="D28" s="19" t="s">
        <v>129</v>
      </c>
      <c r="E28" s="47" t="s">
        <v>130</v>
      </c>
      <c r="F28" s="19" t="str">
        <f t="shared" si="0"/>
        <v>433002******231026</v>
      </c>
      <c r="G28" s="21" t="s">
        <v>24</v>
      </c>
      <c r="H28" s="21">
        <v>20241015</v>
      </c>
      <c r="I28" s="21">
        <v>20251015</v>
      </c>
      <c r="J28" s="21">
        <v>20250321</v>
      </c>
      <c r="K28" s="19">
        <v>50000</v>
      </c>
      <c r="L28" s="19">
        <v>418.76</v>
      </c>
      <c r="M28" s="21" t="s">
        <v>25</v>
      </c>
      <c r="N28" s="47" t="s">
        <v>131</v>
      </c>
      <c r="O28" s="19" t="str">
        <f t="shared" si="1"/>
        <v>81014350******817</v>
      </c>
      <c r="P28" s="19">
        <v>15211550113</v>
      </c>
      <c r="Q28" s="19" t="str">
        <f t="shared" si="2"/>
        <v>152******13</v>
      </c>
      <c r="R28" s="19"/>
    </row>
    <row r="29" s="9" customFormat="1" ht="30" customHeight="1" spans="1:18">
      <c r="A29" s="19">
        <v>24</v>
      </c>
      <c r="B29" s="25"/>
      <c r="C29" s="19" t="s">
        <v>132</v>
      </c>
      <c r="D29" s="19" t="s">
        <v>133</v>
      </c>
      <c r="E29" s="47" t="s">
        <v>134</v>
      </c>
      <c r="F29" s="19" t="str">
        <f t="shared" si="0"/>
        <v>433002******301014</v>
      </c>
      <c r="G29" s="21" t="s">
        <v>135</v>
      </c>
      <c r="H29" s="21">
        <v>20240108</v>
      </c>
      <c r="I29" s="21">
        <v>20250108</v>
      </c>
      <c r="J29" s="21">
        <v>20250103</v>
      </c>
      <c r="K29" s="19">
        <v>50000</v>
      </c>
      <c r="L29" s="19">
        <v>62.29</v>
      </c>
      <c r="M29" s="21" t="s">
        <v>25</v>
      </c>
      <c r="N29" s="47" t="s">
        <v>136</v>
      </c>
      <c r="O29" s="19" t="str">
        <f t="shared" si="1"/>
        <v>81014350******118</v>
      </c>
      <c r="P29" s="19">
        <v>15897402615</v>
      </c>
      <c r="Q29" s="19" t="str">
        <f t="shared" si="2"/>
        <v>158******15</v>
      </c>
      <c r="R29" s="19" t="s">
        <v>63</v>
      </c>
    </row>
    <row r="30" s="3" customFormat="1" ht="30" customHeight="1" spans="1:18">
      <c r="A30" s="19">
        <v>25</v>
      </c>
      <c r="B30" s="22"/>
      <c r="C30" s="19" t="s">
        <v>132</v>
      </c>
      <c r="D30" s="19" t="s">
        <v>133</v>
      </c>
      <c r="E30" s="47" t="s">
        <v>134</v>
      </c>
      <c r="F30" s="19" t="str">
        <f t="shared" si="0"/>
        <v>433002******301014</v>
      </c>
      <c r="G30" s="21" t="s">
        <v>135</v>
      </c>
      <c r="H30" s="21">
        <v>20250127</v>
      </c>
      <c r="I30" s="21">
        <v>20251226</v>
      </c>
      <c r="J30" s="21">
        <v>20250321</v>
      </c>
      <c r="K30" s="19">
        <v>50000</v>
      </c>
      <c r="L30" s="19">
        <v>228.2</v>
      </c>
      <c r="M30" s="21" t="s">
        <v>25</v>
      </c>
      <c r="N30" s="47" t="s">
        <v>136</v>
      </c>
      <c r="O30" s="19" t="str">
        <f t="shared" si="1"/>
        <v>81014350******118</v>
      </c>
      <c r="P30" s="19">
        <v>15897402615</v>
      </c>
      <c r="Q30" s="19" t="str">
        <f t="shared" si="2"/>
        <v>158******15</v>
      </c>
      <c r="R30" s="22" t="s">
        <v>137</v>
      </c>
    </row>
    <row r="31" s="5" customFormat="1" ht="30" customHeight="1" spans="1:18">
      <c r="A31" s="27" t="s">
        <v>138</v>
      </c>
      <c r="B31" s="28"/>
      <c r="C31" s="28"/>
      <c r="D31" s="29"/>
      <c r="E31" s="18"/>
      <c r="F31" s="19"/>
      <c r="G31" s="18"/>
      <c r="H31" s="18"/>
      <c r="I31" s="18"/>
      <c r="J31" s="18"/>
      <c r="K31" s="19">
        <f>SUM(K6:K30)</f>
        <v>1250000</v>
      </c>
      <c r="L31" s="19">
        <f>SUM(L6:L30)</f>
        <v>8807.13</v>
      </c>
      <c r="M31" s="19"/>
      <c r="N31" s="20"/>
      <c r="O31" s="19"/>
      <c r="P31" s="38"/>
      <c r="Q31" s="19"/>
      <c r="R31" s="44"/>
    </row>
    <row r="32" s="4" customFormat="1" ht="30" customHeight="1" spans="1:18">
      <c r="A32" s="19">
        <v>26</v>
      </c>
      <c r="B32" s="21" t="s">
        <v>139</v>
      </c>
      <c r="C32" s="26" t="s">
        <v>140</v>
      </c>
      <c r="D32" s="26" t="s">
        <v>141</v>
      </c>
      <c r="E32" s="49" t="s">
        <v>142</v>
      </c>
      <c r="F32" s="19" t="str">
        <f t="shared" si="0"/>
        <v>431281******207224</v>
      </c>
      <c r="G32" s="26" t="s">
        <v>24</v>
      </c>
      <c r="H32" s="26">
        <v>20240428</v>
      </c>
      <c r="I32" s="26">
        <v>20250426</v>
      </c>
      <c r="J32" s="26">
        <v>20250321</v>
      </c>
      <c r="K32" s="26">
        <v>50000</v>
      </c>
      <c r="L32" s="26">
        <v>431.25</v>
      </c>
      <c r="M32" s="26" t="s">
        <v>25</v>
      </c>
      <c r="N32" s="49" t="s">
        <v>143</v>
      </c>
      <c r="O32" s="19" t="str">
        <f t="shared" si="1"/>
        <v>81014350******212</v>
      </c>
      <c r="P32" s="26">
        <v>13087207552</v>
      </c>
      <c r="Q32" s="19" t="str">
        <f t="shared" si="2"/>
        <v>130******52</v>
      </c>
      <c r="R32" s="26"/>
    </row>
    <row r="33" s="4" customFormat="1" ht="30" customHeight="1" spans="1:18">
      <c r="A33" s="19">
        <v>27</v>
      </c>
      <c r="B33" s="21"/>
      <c r="C33" s="26" t="s">
        <v>144</v>
      </c>
      <c r="D33" s="26" t="s">
        <v>145</v>
      </c>
      <c r="E33" s="49" t="s">
        <v>146</v>
      </c>
      <c r="F33" s="19" t="str">
        <f t="shared" si="0"/>
        <v>433002******271236</v>
      </c>
      <c r="G33" s="26" t="s">
        <v>24</v>
      </c>
      <c r="H33" s="26">
        <v>20241018</v>
      </c>
      <c r="I33" s="26">
        <v>20251018</v>
      </c>
      <c r="J33" s="26">
        <v>20250321</v>
      </c>
      <c r="K33" s="26">
        <v>50000</v>
      </c>
      <c r="L33" s="26">
        <v>418.76</v>
      </c>
      <c r="M33" s="26" t="s">
        <v>25</v>
      </c>
      <c r="N33" s="49" t="s">
        <v>147</v>
      </c>
      <c r="O33" s="19" t="str">
        <f t="shared" si="1"/>
        <v>81014350******198</v>
      </c>
      <c r="P33" s="26">
        <v>13874548801</v>
      </c>
      <c r="Q33" s="19" t="str">
        <f t="shared" si="2"/>
        <v>138******01</v>
      </c>
      <c r="R33" s="26"/>
    </row>
    <row r="34" s="4" customFormat="1" ht="30" customHeight="1" spans="1:18">
      <c r="A34" s="30" t="s">
        <v>138</v>
      </c>
      <c r="B34" s="31"/>
      <c r="C34" s="31"/>
      <c r="D34" s="32"/>
      <c r="E34" s="26"/>
      <c r="F34" s="19"/>
      <c r="G34" s="26"/>
      <c r="H34" s="26"/>
      <c r="I34" s="26"/>
      <c r="J34" s="26"/>
      <c r="K34" s="26">
        <f>SUM(K32:K33)</f>
        <v>100000</v>
      </c>
      <c r="L34" s="26">
        <f>SUM(L32+L33)</f>
        <v>850.01</v>
      </c>
      <c r="M34" s="26"/>
      <c r="N34" s="21"/>
      <c r="O34" s="19"/>
      <c r="P34" s="26"/>
      <c r="Q34" s="19"/>
      <c r="R34" s="26"/>
    </row>
    <row r="35" s="5" customFormat="1" ht="30" customHeight="1" spans="1:18">
      <c r="A35" s="33" t="s">
        <v>148</v>
      </c>
      <c r="B35" s="34"/>
      <c r="C35" s="34"/>
      <c r="D35" s="34"/>
      <c r="E35" s="34"/>
      <c r="F35" s="34"/>
      <c r="G35" s="34"/>
      <c r="H35" s="34"/>
      <c r="I35" s="34"/>
      <c r="J35" s="39"/>
      <c r="K35" s="40">
        <f>K34+K31</f>
        <v>1350000</v>
      </c>
      <c r="L35" s="40">
        <f>L34+L31</f>
        <v>9657.14</v>
      </c>
      <c r="M35" s="40"/>
      <c r="N35" s="40"/>
      <c r="O35" s="19"/>
      <c r="P35" s="40"/>
      <c r="Q35" s="19"/>
      <c r="R35" s="45"/>
    </row>
    <row r="36" s="5" customFormat="1" spans="18:18">
      <c r="R36" s="46"/>
    </row>
  </sheetData>
  <mergeCells count="30">
    <mergeCell ref="A1:R1"/>
    <mergeCell ref="A2:R2"/>
    <mergeCell ref="A3:U3"/>
    <mergeCell ref="M4:O4"/>
    <mergeCell ref="A31:D31"/>
    <mergeCell ref="A34:D34"/>
    <mergeCell ref="A35:J35"/>
    <mergeCell ref="A4:A5"/>
    <mergeCell ref="B4:B5"/>
    <mergeCell ref="B7:B8"/>
    <mergeCell ref="B10:B11"/>
    <mergeCell ref="B12:B13"/>
    <mergeCell ref="B14:B15"/>
    <mergeCell ref="B17:B19"/>
    <mergeCell ref="B20:B25"/>
    <mergeCell ref="B26:B30"/>
    <mergeCell ref="B32:B33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P4:P5"/>
    <mergeCell ref="Q4:Q5"/>
    <mergeCell ref="R4:R5"/>
  </mergeCells>
  <pageMargins left="0.393055555555556" right="0.393055555555556" top="0.275" bottom="0.314583333333333" header="0.275" footer="0.314583333333333"/>
  <pageSetup paperSize="9" fitToHeight="0" orientation="landscape" horizontalDpi="600"/>
  <headerFooter/>
  <rowBreaks count="3" manualBreakCount="3">
    <brk id="19" max="16383" man="1"/>
    <brk id="35" max="16383" man="1"/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2021-10-25T10:38:00Z</dcterms:created>
  <dcterms:modified xsi:type="dcterms:W3CDTF">2025-05-06T06:59:27Z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879C552FF5DB464A8B2E13179DD6C361_13</vt:lpwstr>
  </property>
  <property fmtid="{D5CDD505-2E9C-101B-9397-08002B2CF9AE}" pid="4" name="KSOReadingLayout">
    <vt:bool>false</vt:bool>
  </property>
</Properties>
</file>