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55"/>
  </bookViews>
  <sheets>
    <sheet name="洪江区农水局公示隐藏号 " sheetId="10" r:id="rId1"/>
    <sheet name="发放表" sheetId="6" state="hidden" r:id="rId2"/>
    <sheet name="Sheet1" sheetId="9" state="hidden" r:id="rId3"/>
  </sheets>
  <definedNames>
    <definedName name="帮扶方式">#REF!</definedName>
    <definedName name="单位性质">#REF!</definedName>
    <definedName name="当前状态">#REF!</definedName>
    <definedName name="督促情况">#REF!</definedName>
    <definedName name="核实情况">#REF!</definedName>
    <definedName name="技能等级">#REF!</definedName>
    <definedName name="就业形式">#REF!</definedName>
    <definedName name="劳动能力">#REF!</definedName>
    <definedName name="培训类别">#REF!</definedName>
    <definedName name="是否">#REF!</definedName>
    <definedName name="未转移就业类型">#REF!</definedName>
    <definedName name="文化程度">#REF!</definedName>
    <definedName name="无就业意愿原因">#REF!</definedName>
    <definedName name="_xlnm.Print_Titles" localSheetId="0">'洪江区农水局公示隐藏号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<sst xmlns="http://schemas.openxmlformats.org/spreadsheetml/2006/main" count="664" uniqueCount="214">
  <si>
    <t>洪江区桂花园乡2025年第一季度村级公益性岗位补贴发放花名册(公示)</t>
  </si>
  <si>
    <t>单位：洪江区农业农村水利局</t>
  </si>
  <si>
    <t xml:space="preserve">        联系电话:0745-7620159</t>
  </si>
  <si>
    <t>公示时间：2025年4月7日-2025年4月12日</t>
  </si>
  <si>
    <t>金额单位：元</t>
  </si>
  <si>
    <t>序号</t>
  </si>
  <si>
    <t>组别</t>
  </si>
  <si>
    <t>脱贫户或监测户姓名</t>
  </si>
  <si>
    <t>年龄</t>
  </si>
  <si>
    <t>身份证号</t>
  </si>
  <si>
    <t>电话号码</t>
  </si>
  <si>
    <t>岗位名称</t>
  </si>
  <si>
    <t>人员类别</t>
  </si>
  <si>
    <t>就业地点</t>
  </si>
  <si>
    <t xml:space="preserve">银行账号 </t>
  </si>
  <si>
    <t>月工资</t>
  </si>
  <si>
    <t>乡村振兴局
（70%）</t>
  </si>
  <si>
    <t>农业农村水利局岗位补贴金额 （2025年1-3月份）</t>
  </si>
  <si>
    <t>村
（30%）</t>
  </si>
  <si>
    <t>村级岗位补贴金额 （3个月）</t>
  </si>
  <si>
    <t>备注</t>
  </si>
  <si>
    <t>桃李园组</t>
  </si>
  <si>
    <t>向爱梅</t>
  </si>
  <si>
    <t>433002195512110827</t>
  </si>
  <si>
    <t>15211515027</t>
  </si>
  <si>
    <t>保洁员</t>
  </si>
  <si>
    <t>脱贫户</t>
  </si>
  <si>
    <t>堆边村</t>
  </si>
  <si>
    <t>81014350041280525</t>
  </si>
  <si>
    <t>严鱼塘组</t>
  </si>
  <si>
    <t>唐香兰</t>
  </si>
  <si>
    <t>433002195304090825</t>
  </si>
  <si>
    <t>13974585126</t>
  </si>
  <si>
    <t>优胜村</t>
  </si>
  <si>
    <t>81014350004731641</t>
  </si>
  <si>
    <t>林家沙组</t>
  </si>
  <si>
    <t>胡爱梅</t>
  </si>
  <si>
    <t>433002195802120820</t>
  </si>
  <si>
    <t>突发严重困难户</t>
  </si>
  <si>
    <t>81014350041026839</t>
  </si>
  <si>
    <t>大井冲组</t>
  </si>
  <si>
    <t>黄玉明</t>
  </si>
  <si>
    <t>43300219470425082X</t>
  </si>
  <si>
    <t>81014350041027334</t>
  </si>
  <si>
    <t>杨志洪</t>
  </si>
  <si>
    <t>43300219580718281X</t>
  </si>
  <si>
    <t>81014350041026748</t>
  </si>
  <si>
    <t>舒群珍</t>
  </si>
  <si>
    <t>433002194411130824</t>
  </si>
  <si>
    <t>433002****15282223</t>
  </si>
  <si>
    <t>187745****3</t>
  </si>
  <si>
    <t>810143****1026249</t>
  </si>
  <si>
    <t>向家冲组</t>
  </si>
  <si>
    <t>胡香兰</t>
  </si>
  <si>
    <t>433002195106200827</t>
  </si>
  <si>
    <t>脱贫不稳定户</t>
  </si>
  <si>
    <t>81014350041033018</t>
  </si>
  <si>
    <t>王征平</t>
  </si>
  <si>
    <t>433002195104200815</t>
  </si>
  <si>
    <t>81014350041033289</t>
  </si>
  <si>
    <t>大塘口组</t>
  </si>
  <si>
    <t>胡光前</t>
  </si>
  <si>
    <t>433002195609120837</t>
  </si>
  <si>
    <t>81014350041026920</t>
  </si>
  <si>
    <t>黄玉英</t>
  </si>
  <si>
    <t>433002195008060824</t>
  </si>
  <si>
    <t>0745-7695133</t>
  </si>
  <si>
    <t>81014350041033507</t>
  </si>
  <si>
    <t>小冲组</t>
  </si>
  <si>
    <t>熊兰川</t>
  </si>
  <si>
    <t>43300219530906081X</t>
  </si>
  <si>
    <t>81014350041032810</t>
  </si>
  <si>
    <t>长寨组</t>
  </si>
  <si>
    <t>舒桃英</t>
  </si>
  <si>
    <t>43300219470219084343</t>
  </si>
  <si>
    <t>边缘易致贫户</t>
  </si>
  <si>
    <t>楠木田村</t>
  </si>
  <si>
    <t>81014350004562875</t>
  </si>
  <si>
    <t>禾塘坡组</t>
  </si>
  <si>
    <t>李德元</t>
  </si>
  <si>
    <t>433002195308022918</t>
  </si>
  <si>
    <t>81014350004610821</t>
  </si>
  <si>
    <t>1组</t>
  </si>
  <si>
    <t>唐燕飞</t>
  </si>
  <si>
    <t>433002195703071023</t>
  </si>
  <si>
    <t>81014350041279687</t>
  </si>
  <si>
    <t>7组</t>
  </si>
  <si>
    <t>伍元虎</t>
  </si>
  <si>
    <t>43300219380617101X</t>
  </si>
  <si>
    <t>81014350041285308</t>
  </si>
  <si>
    <t>新沙盘组</t>
  </si>
  <si>
    <t>左飞来</t>
  </si>
  <si>
    <t>433002194312020814</t>
  </si>
  <si>
    <t>81014350041279869</t>
  </si>
  <si>
    <t>下横岭组</t>
  </si>
  <si>
    <t>石桂兰</t>
  </si>
  <si>
    <t>433002195701090829</t>
  </si>
  <si>
    <t>81014350041281824</t>
  </si>
  <si>
    <t>4组</t>
  </si>
  <si>
    <t>孙玉明</t>
  </si>
  <si>
    <t>433002195004031022</t>
  </si>
  <si>
    <t>81014350041282056</t>
  </si>
  <si>
    <t>向同桂</t>
  </si>
  <si>
    <t>433002196210193115</t>
  </si>
  <si>
    <t>81014350041282001</t>
  </si>
  <si>
    <t>林小向</t>
  </si>
  <si>
    <t>433002195609033012</t>
  </si>
  <si>
    <t>81014350041285319</t>
  </si>
  <si>
    <t>英明山组</t>
  </si>
  <si>
    <t>张自兰</t>
  </si>
  <si>
    <t>43300219591216084X</t>
  </si>
  <si>
    <t>6230901012130041991</t>
  </si>
  <si>
    <t>狗皮田组</t>
  </si>
  <si>
    <t>曾小玲</t>
  </si>
  <si>
    <t>433002196410170823</t>
  </si>
  <si>
    <t>81014350041285466</t>
  </si>
  <si>
    <t>3月上岗</t>
  </si>
  <si>
    <t>茶山冲组</t>
  </si>
  <si>
    <t>周光华</t>
  </si>
  <si>
    <t>433002195411050810</t>
  </si>
  <si>
    <t>滩头村</t>
  </si>
  <si>
    <t>81014350042867930</t>
  </si>
  <si>
    <t>下溪口</t>
  </si>
  <si>
    <t>贺翠英</t>
  </si>
  <si>
    <t>433002195205171021</t>
  </si>
  <si>
    <t>81014350223526576</t>
  </si>
  <si>
    <t>袁家盘</t>
  </si>
  <si>
    <t>向银玉</t>
  </si>
  <si>
    <t>433002194901040821</t>
  </si>
  <si>
    <t>81014350004783077</t>
  </si>
  <si>
    <t>杨先来</t>
  </si>
  <si>
    <t>433002195209030816</t>
  </si>
  <si>
    <t>81014350042867952</t>
  </si>
  <si>
    <t>张秀英</t>
  </si>
  <si>
    <t>433002195011090848</t>
  </si>
  <si>
    <t>6230901018019460715</t>
  </si>
  <si>
    <t>袁文喜</t>
  </si>
  <si>
    <t>433002195010140815</t>
  </si>
  <si>
    <t>81014350042872757</t>
  </si>
  <si>
    <t>枫树盘组</t>
  </si>
  <si>
    <t>唐秀英</t>
  </si>
  <si>
    <t>433002195410220822</t>
  </si>
  <si>
    <t>81014350158186177</t>
  </si>
  <si>
    <t>唐少万</t>
  </si>
  <si>
    <t>433002195709290833</t>
  </si>
  <si>
    <t>81014350042867204</t>
  </si>
  <si>
    <t>邱小红</t>
  </si>
  <si>
    <t>431281196310077028</t>
  </si>
  <si>
    <t>81014350042870839</t>
  </si>
  <si>
    <t>杨家湾组</t>
  </si>
  <si>
    <t>周基发</t>
  </si>
  <si>
    <t>433002196408050814</t>
  </si>
  <si>
    <t>81014350004786078</t>
  </si>
  <si>
    <t>张永梅</t>
  </si>
  <si>
    <t>433002196502282822</t>
  </si>
  <si>
    <t>81014350223502328</t>
  </si>
  <si>
    <r>
      <rPr>
        <sz val="12"/>
        <rFont val="宋体"/>
        <charset val="134"/>
        <scheme val="minor"/>
      </rPr>
      <t>3</t>
    </r>
    <r>
      <rPr>
        <sz val="12"/>
        <color theme="1"/>
        <rFont val="仿宋_GB2312"/>
        <charset val="134"/>
      </rPr>
      <t>月份上岗</t>
    </r>
  </si>
  <si>
    <t>吊脚楼</t>
  </si>
  <si>
    <t>蒲元英</t>
  </si>
  <si>
    <t>43300219600410082X</t>
  </si>
  <si>
    <t>桂花园村</t>
  </si>
  <si>
    <t>6230901012010651307</t>
  </si>
  <si>
    <t>大湾组</t>
  </si>
  <si>
    <t>杨文华</t>
  </si>
  <si>
    <t>433002195311110812</t>
  </si>
  <si>
    <t>81014350004965433</t>
  </si>
  <si>
    <t>禾梨界</t>
  </si>
  <si>
    <t>曾玉德</t>
  </si>
  <si>
    <t>433002195512020813</t>
  </si>
  <si>
    <t>81014350041023044</t>
  </si>
  <si>
    <t>双岔溪</t>
  </si>
  <si>
    <t>杨玉香</t>
  </si>
  <si>
    <t>43300219570813082X</t>
  </si>
  <si>
    <t>81014350041022960</t>
  </si>
  <si>
    <t>五组</t>
  </si>
  <si>
    <t>胡学兰</t>
  </si>
  <si>
    <t>433002194111171026</t>
  </si>
  <si>
    <t>岩门村</t>
  </si>
  <si>
    <t>81014350004622123</t>
  </si>
  <si>
    <t>七组</t>
  </si>
  <si>
    <t>朱正连</t>
  </si>
  <si>
    <t>431281196003097029</t>
  </si>
  <si>
    <t>81014350004602106</t>
  </si>
  <si>
    <t>张香兰</t>
  </si>
  <si>
    <t>433002195803131046</t>
  </si>
  <si>
    <t>6230901012130024005</t>
  </si>
  <si>
    <t>岩山脚组</t>
  </si>
  <si>
    <t>陈术瑛</t>
  </si>
  <si>
    <t>433002195501120827</t>
  </si>
  <si>
    <t>433002****120827</t>
  </si>
  <si>
    <t>152264****6</t>
  </si>
  <si>
    <t>川山村</t>
  </si>
  <si>
    <t>810143****4722376</t>
  </si>
  <si>
    <t>贺家冲组</t>
  </si>
  <si>
    <t>向喜妹</t>
  </si>
  <si>
    <t>433002196405070823</t>
  </si>
  <si>
    <t>433002****070823</t>
  </si>
  <si>
    <t>147865****0</t>
  </si>
  <si>
    <t>810143****1276483</t>
  </si>
  <si>
    <t>李昌英</t>
  </si>
  <si>
    <t>433002194806240825</t>
  </si>
  <si>
    <t>433002****240825</t>
  </si>
  <si>
    <t>156745****9</t>
  </si>
  <si>
    <t>623090****054448320</t>
  </si>
  <si>
    <t>合计</t>
  </si>
  <si>
    <t>洪江区桂花园乡2025年第一季度村级公益性岗位补贴发放表</t>
  </si>
  <si>
    <t>43300219471115282223</t>
  </si>
  <si>
    <t>81014350041026249</t>
  </si>
  <si>
    <t>分管领导签字：</t>
  </si>
  <si>
    <t xml:space="preserve">制表人：     </t>
  </si>
  <si>
    <t xml:space="preserve">制表时间： </t>
  </si>
  <si>
    <t>81014350004722376</t>
  </si>
  <si>
    <t>81014350041276483</t>
  </si>
  <si>
    <t>81014350041276438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</si>
</sst>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5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u/>
      <sz val="12"/>
      <color theme="1"/>
      <name val="黑体"/>
      <charset val="134"/>
    </font>
    <font>
      <b/>
      <u/>
      <sz val="10"/>
      <color theme="1"/>
      <name val="黑体"/>
      <charset val="134"/>
    </font>
    <font>
      <b/>
      <u/>
      <sz val="11"/>
      <color theme="1"/>
      <name val="黑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仿宋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方正小标宋简体"/>
      <charset val="134"/>
    </font>
    <font>
      <b/>
      <u/>
      <sz val="10"/>
      <name val="黑体"/>
      <charset val="134"/>
    </font>
    <font>
      <b/>
      <sz val="12"/>
      <name val="黑体"/>
      <charset val="134"/>
    </font>
    <font>
      <b/>
      <u/>
      <sz val="12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13" applyNumberFormat="0" applyAlignment="0" applyProtection="0">
      <alignment vertical="center"/>
    </xf>
    <xf numFmtId="0" fontId="45" fillId="6" borderId="14" applyNumberFormat="0" applyAlignment="0" applyProtection="0">
      <alignment vertical="center"/>
    </xf>
    <xf numFmtId="0" fontId="46" fillId="6" borderId="13" applyNumberFormat="0" applyAlignment="0" applyProtection="0">
      <alignment vertical="center"/>
    </xf>
    <xf numFmtId="0" fontId="47" fillId="7" borderId="15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5" fillId="0" borderId="0"/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9" fillId="0" borderId="0" xfId="0" applyNumberFormat="1" applyFont="1" applyFill="1" applyAlignment="1">
      <alignment horizontal="center" vertical="center" wrapText="1"/>
    </xf>
    <xf numFmtId="0" fontId="30" fillId="0" borderId="0" xfId="0" applyNumberFormat="1" applyFont="1" applyFill="1" applyAlignment="1">
      <alignment horizontal="center" vertical="center" wrapText="1"/>
    </xf>
    <xf numFmtId="0" fontId="31" fillId="0" borderId="0" xfId="0" applyNumberFormat="1" applyFont="1" applyFill="1" applyAlignment="1">
      <alignment horizontal="center" vertical="center" wrapText="1"/>
    </xf>
    <xf numFmtId="0" fontId="32" fillId="0" borderId="0" xfId="0" applyNumberFormat="1" applyFont="1" applyFill="1" applyAlignment="1">
      <alignment horizontal="center" vertical="center" wrapText="1"/>
    </xf>
    <xf numFmtId="0" fontId="33" fillId="0" borderId="0" xfId="0" applyNumberFormat="1" applyFont="1" applyFill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2" borderId="1" xfId="0" applyFont="1" applyFill="1" applyBorder="1" applyAlignment="1" quotePrefix="1">
      <alignment horizontal="center" vertical="center" wrapText="1"/>
    </xf>
    <xf numFmtId="0" fontId="17" fillId="2" borderId="1" xfId="0" applyNumberFormat="1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/>
    </xf>
    <xf numFmtId="0" fontId="17" fillId="2" borderId="1" xfId="0" applyFont="1" applyFill="1" applyBorder="1" applyAlignment="1" quotePrefix="1">
      <alignment vertical="center" wrapText="1"/>
    </xf>
    <xf numFmtId="0" fontId="17" fillId="2" borderId="8" xfId="0" applyFont="1" applyFill="1" applyBorder="1" applyAlignment="1" quotePrefix="1">
      <alignment horizontal="center" vertical="center"/>
    </xf>
    <xf numFmtId="0" fontId="17" fillId="2" borderId="8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/>
    </xf>
    <xf numFmtId="0" fontId="19" fillId="2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/>
    </xf>
    <xf numFmtId="0" fontId="22" fillId="3" borderId="1" xfId="0" applyNumberFormat="1" applyFont="1" applyFill="1" applyBorder="1" applyAlignment="1" quotePrefix="1">
      <alignment horizontal="center" vertical="center" wrapText="1"/>
    </xf>
    <xf numFmtId="0" fontId="23" fillId="3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8"/>
  <sheetViews>
    <sheetView tabSelected="1" view="pageBreakPreview" zoomScaleNormal="100" topLeftCell="A40" workbookViewId="0">
      <selection activeCell="M49" sqref="M49"/>
    </sheetView>
  </sheetViews>
  <sheetFormatPr defaultColWidth="9" defaultRowHeight="15.6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4" hidden="1" customWidth="1"/>
    <col min="6" max="6" width="21.75" style="64" customWidth="1"/>
    <col min="7" max="7" width="13.1296296296296" style="64" hidden="1" customWidth="1"/>
    <col min="8" max="8" width="14.3796296296296" style="64" customWidth="1"/>
    <col min="9" max="9" width="10.3796296296296" style="62" customWidth="1"/>
    <col min="10" max="10" width="10.3796296296296" style="65" customWidth="1"/>
    <col min="11" max="11" width="9.75" style="62" customWidth="1"/>
    <col min="12" max="12" width="24.3796296296296" style="62" hidden="1" customWidth="1"/>
    <col min="13" max="13" width="27.75" style="65" customWidth="1"/>
    <col min="14" max="14" width="7.75" style="62" hidden="1" customWidth="1"/>
    <col min="15" max="15" width="11.3796296296296" style="62" hidden="1" customWidth="1"/>
    <col min="16" max="16" width="13.1296296296296" style="62" customWidth="1"/>
    <col min="17" max="17" width="8.87962962962963" style="62" hidden="1" customWidth="1"/>
    <col min="18" max="18" width="11.3796296296296" style="62" hidden="1" customWidth="1"/>
    <col min="19" max="19" width="12.3796296296296" style="62" customWidth="1"/>
    <col min="20" max="16384" width="9" style="62"/>
  </cols>
  <sheetData>
    <row r="1" s="62" customFormat="1" ht="29" customHeight="1" spans="1:19">
      <c r="A1" s="66" t="s">
        <v>0</v>
      </c>
      <c r="B1" s="66"/>
      <c r="C1" s="66"/>
      <c r="D1" s="66"/>
      <c r="E1" s="67"/>
      <c r="F1" s="67"/>
      <c r="G1" s="67"/>
      <c r="H1" s="67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="62" customFormat="1" ht="29" customHeight="1" spans="1:19">
      <c r="A2" s="63" t="s">
        <v>1</v>
      </c>
      <c r="B2" s="63"/>
      <c r="C2" s="63"/>
      <c r="D2" s="63"/>
      <c r="E2" s="68"/>
      <c r="F2" s="69" t="s">
        <v>2</v>
      </c>
      <c r="G2" s="70"/>
      <c r="H2" s="70"/>
      <c r="I2" s="69" t="s">
        <v>3</v>
      </c>
      <c r="J2" s="69"/>
      <c r="K2" s="69"/>
      <c r="L2" s="69"/>
      <c r="M2" s="69"/>
      <c r="N2" s="70"/>
      <c r="O2" s="70"/>
      <c r="P2" s="63" t="s">
        <v>4</v>
      </c>
      <c r="Q2" s="70"/>
      <c r="R2" s="70"/>
      <c r="S2" s="63"/>
    </row>
    <row r="3" s="62" customFormat="1" spans="1:19">
      <c r="A3" s="71" t="s">
        <v>5</v>
      </c>
      <c r="B3" s="71" t="s">
        <v>6</v>
      </c>
      <c r="C3" s="71" t="s">
        <v>7</v>
      </c>
      <c r="D3" s="71" t="s">
        <v>8</v>
      </c>
      <c r="E3" s="72" t="s">
        <v>9</v>
      </c>
      <c r="F3" s="73" t="s">
        <v>9</v>
      </c>
      <c r="G3" s="72" t="s">
        <v>10</v>
      </c>
      <c r="H3" s="72" t="s">
        <v>10</v>
      </c>
      <c r="I3" s="76" t="s">
        <v>11</v>
      </c>
      <c r="J3" s="77" t="s">
        <v>12</v>
      </c>
      <c r="K3" s="76" t="s">
        <v>13</v>
      </c>
      <c r="L3" s="78" t="s">
        <v>14</v>
      </c>
      <c r="M3" s="78" t="s">
        <v>14</v>
      </c>
      <c r="N3" s="79" t="s">
        <v>15</v>
      </c>
      <c r="O3" s="71" t="s">
        <v>16</v>
      </c>
      <c r="P3" s="71" t="s">
        <v>17</v>
      </c>
      <c r="Q3" s="71" t="s">
        <v>18</v>
      </c>
      <c r="R3" s="71" t="s">
        <v>19</v>
      </c>
      <c r="S3" s="76" t="s">
        <v>20</v>
      </c>
    </row>
    <row r="4" s="62" customFormat="1" ht="60" customHeight="1" spans="1:19">
      <c r="A4" s="71"/>
      <c r="B4" s="71"/>
      <c r="C4" s="71"/>
      <c r="D4" s="71"/>
      <c r="E4" s="72"/>
      <c r="F4" s="73"/>
      <c r="G4" s="72"/>
      <c r="H4" s="72"/>
      <c r="I4" s="76"/>
      <c r="J4" s="80"/>
      <c r="K4" s="76"/>
      <c r="L4" s="81"/>
      <c r="M4" s="81"/>
      <c r="N4" s="79"/>
      <c r="O4" s="71"/>
      <c r="P4" s="71"/>
      <c r="Q4" s="71"/>
      <c r="R4" s="71"/>
      <c r="S4" s="76"/>
    </row>
    <row r="5" s="62" customFormat="1" ht="28" customHeight="1" spans="1:19">
      <c r="A5" s="74">
        <v>1</v>
      </c>
      <c r="B5" s="24" t="s">
        <v>21</v>
      </c>
      <c r="C5" s="24" t="s">
        <v>22</v>
      </c>
      <c r="D5" s="24">
        <f t="shared" ref="D5:D47" si="0">2025-MID(E5,7,4)</f>
        <v>70</v>
      </c>
      <c r="E5" s="75" t="s">
        <v>23</v>
      </c>
      <c r="F5" s="75" t="str">
        <f t="shared" ref="F5:F9" si="1">REPLACE(E5,7,6,"****")</f>
        <v>433002****110827</v>
      </c>
      <c r="G5" s="24" t="s">
        <v>24</v>
      </c>
      <c r="H5" s="24" t="str">
        <f t="shared" ref="H5:H9" si="2">REPLACE(G5,7,4,"****")</f>
        <v>152115****7</v>
      </c>
      <c r="I5" s="74" t="s">
        <v>25</v>
      </c>
      <c r="J5" s="82" t="s">
        <v>26</v>
      </c>
      <c r="K5" s="74" t="s">
        <v>27</v>
      </c>
      <c r="L5" s="85" t="s">
        <v>28</v>
      </c>
      <c r="M5" s="44" t="str">
        <f t="shared" ref="M5:M9" si="3">REPLACE(L5,7,4,"****")</f>
        <v>810143****1280525</v>
      </c>
      <c r="N5" s="24">
        <v>600</v>
      </c>
      <c r="O5" s="82">
        <v>420</v>
      </c>
      <c r="P5" s="82">
        <f t="shared" ref="P5:P9" si="4">O5*3</f>
        <v>1260</v>
      </c>
      <c r="Q5" s="82">
        <v>180</v>
      </c>
      <c r="R5" s="82">
        <f t="shared" ref="R5:R9" si="5">Q5*3</f>
        <v>540</v>
      </c>
      <c r="S5" s="84"/>
    </row>
    <row r="6" s="62" customFormat="1" ht="28" customHeight="1" spans="1:19">
      <c r="A6" s="74">
        <v>2</v>
      </c>
      <c r="B6" s="24" t="s">
        <v>29</v>
      </c>
      <c r="C6" s="24" t="s">
        <v>30</v>
      </c>
      <c r="D6" s="24">
        <f t="shared" si="0"/>
        <v>72</v>
      </c>
      <c r="E6" s="86" t="s">
        <v>31</v>
      </c>
      <c r="F6" s="75" t="str">
        <f t="shared" si="1"/>
        <v>433002****090825</v>
      </c>
      <c r="G6" s="87" t="s">
        <v>32</v>
      </c>
      <c r="H6" s="24" t="str">
        <f t="shared" si="2"/>
        <v>139745****6</v>
      </c>
      <c r="I6" s="74" t="s">
        <v>25</v>
      </c>
      <c r="J6" s="82" t="s">
        <v>26</v>
      </c>
      <c r="K6" s="74" t="s">
        <v>33</v>
      </c>
      <c r="L6" s="85" t="s">
        <v>34</v>
      </c>
      <c r="M6" s="44" t="str">
        <f t="shared" si="3"/>
        <v>810143****4731641</v>
      </c>
      <c r="N6" s="24">
        <v>800</v>
      </c>
      <c r="O6" s="82">
        <v>560</v>
      </c>
      <c r="P6" s="82">
        <v>1680</v>
      </c>
      <c r="Q6" s="82">
        <v>240</v>
      </c>
      <c r="R6" s="82">
        <v>720</v>
      </c>
      <c r="S6" s="84"/>
    </row>
    <row r="7" s="62" customFormat="1" ht="36" customHeight="1" spans="1:19">
      <c r="A7" s="74">
        <v>3</v>
      </c>
      <c r="B7" s="24" t="s">
        <v>35</v>
      </c>
      <c r="C7" s="24" t="s">
        <v>36</v>
      </c>
      <c r="D7" s="24">
        <f t="shared" si="0"/>
        <v>67</v>
      </c>
      <c r="E7" s="75" t="s">
        <v>37</v>
      </c>
      <c r="F7" s="75" t="str">
        <f t="shared" si="1"/>
        <v>433002****120820</v>
      </c>
      <c r="G7" s="24">
        <v>15226455380</v>
      </c>
      <c r="H7" s="24" t="str">
        <f t="shared" si="2"/>
        <v>152264****0</v>
      </c>
      <c r="I7" s="74" t="s">
        <v>25</v>
      </c>
      <c r="J7" s="82" t="s">
        <v>38</v>
      </c>
      <c r="K7" s="74" t="s">
        <v>33</v>
      </c>
      <c r="L7" s="85" t="s">
        <v>39</v>
      </c>
      <c r="M7" s="44" t="str">
        <f t="shared" si="3"/>
        <v>810143****1026839</v>
      </c>
      <c r="N7" s="24">
        <f t="shared" ref="N7:N9" si="6">(P7+R7)/3</f>
        <v>400</v>
      </c>
      <c r="O7" s="82">
        <v>280</v>
      </c>
      <c r="P7" s="82">
        <f t="shared" si="4"/>
        <v>840</v>
      </c>
      <c r="Q7" s="82">
        <v>120</v>
      </c>
      <c r="R7" s="82">
        <f t="shared" si="5"/>
        <v>360</v>
      </c>
      <c r="S7" s="84"/>
    </row>
    <row r="8" s="62" customFormat="1" ht="33" customHeight="1" spans="1:19">
      <c r="A8" s="74">
        <v>4</v>
      </c>
      <c r="B8" s="24" t="s">
        <v>40</v>
      </c>
      <c r="C8" s="24" t="s">
        <v>41</v>
      </c>
      <c r="D8" s="24">
        <f t="shared" si="0"/>
        <v>78</v>
      </c>
      <c r="E8" s="75" t="s">
        <v>42</v>
      </c>
      <c r="F8" s="75" t="str">
        <f t="shared" si="1"/>
        <v>433002****25082X</v>
      </c>
      <c r="G8" s="24">
        <v>15074515148</v>
      </c>
      <c r="H8" s="24" t="str">
        <f t="shared" si="2"/>
        <v>150745****8</v>
      </c>
      <c r="I8" s="74" t="s">
        <v>25</v>
      </c>
      <c r="J8" s="82" t="s">
        <v>38</v>
      </c>
      <c r="K8" s="74" t="s">
        <v>33</v>
      </c>
      <c r="L8" s="85" t="s">
        <v>43</v>
      </c>
      <c r="M8" s="44" t="str">
        <f t="shared" si="3"/>
        <v>810143****1027334</v>
      </c>
      <c r="N8" s="24">
        <f t="shared" si="6"/>
        <v>400</v>
      </c>
      <c r="O8" s="82">
        <v>280</v>
      </c>
      <c r="P8" s="82">
        <f t="shared" si="4"/>
        <v>840</v>
      </c>
      <c r="Q8" s="82">
        <v>120</v>
      </c>
      <c r="R8" s="82">
        <f t="shared" si="5"/>
        <v>360</v>
      </c>
      <c r="S8" s="84"/>
    </row>
    <row r="9" s="62" customFormat="1" ht="36" customHeight="1" spans="1:19">
      <c r="A9" s="74">
        <v>5</v>
      </c>
      <c r="B9" s="24" t="s">
        <v>35</v>
      </c>
      <c r="C9" s="24" t="s">
        <v>44</v>
      </c>
      <c r="D9" s="24">
        <f t="shared" si="0"/>
        <v>67</v>
      </c>
      <c r="E9" s="75" t="s">
        <v>45</v>
      </c>
      <c r="F9" s="75" t="str">
        <f t="shared" si="1"/>
        <v>433002****18281X</v>
      </c>
      <c r="G9" s="24">
        <v>13187149371</v>
      </c>
      <c r="H9" s="24" t="str">
        <f t="shared" si="2"/>
        <v>131871****1</v>
      </c>
      <c r="I9" s="74" t="s">
        <v>25</v>
      </c>
      <c r="J9" s="82" t="s">
        <v>38</v>
      </c>
      <c r="K9" s="74" t="s">
        <v>33</v>
      </c>
      <c r="L9" s="85" t="s">
        <v>46</v>
      </c>
      <c r="M9" s="44" t="str">
        <f t="shared" si="3"/>
        <v>810143****1026748</v>
      </c>
      <c r="N9" s="24">
        <f t="shared" si="6"/>
        <v>400</v>
      </c>
      <c r="O9" s="82">
        <v>280</v>
      </c>
      <c r="P9" s="82">
        <f t="shared" si="4"/>
        <v>840</v>
      </c>
      <c r="Q9" s="82">
        <v>120</v>
      </c>
      <c r="R9" s="82">
        <f t="shared" si="5"/>
        <v>360</v>
      </c>
      <c r="S9" s="84"/>
    </row>
    <row r="10" s="62" customFormat="1" ht="36" customHeight="1" spans="1:19">
      <c r="A10" s="74">
        <v>6</v>
      </c>
      <c r="B10" s="24" t="s">
        <v>29</v>
      </c>
      <c r="C10" s="24" t="s">
        <v>47</v>
      </c>
      <c r="D10" s="24">
        <f t="shared" si="0"/>
        <v>81</v>
      </c>
      <c r="E10" s="24" t="s">
        <v>48</v>
      </c>
      <c r="F10" s="24" t="s">
        <v>49</v>
      </c>
      <c r="G10" s="24">
        <v>18774572183</v>
      </c>
      <c r="H10" s="24" t="s">
        <v>50</v>
      </c>
      <c r="I10" s="74" t="s">
        <v>25</v>
      </c>
      <c r="J10" s="44" t="s">
        <v>38</v>
      </c>
      <c r="K10" s="24" t="s">
        <v>33</v>
      </c>
      <c r="L10" s="24"/>
      <c r="M10" s="87" t="s">
        <v>51</v>
      </c>
      <c r="N10" s="24"/>
      <c r="O10" s="24">
        <f>N10*3</f>
        <v>0</v>
      </c>
      <c r="P10" s="24">
        <v>1680</v>
      </c>
      <c r="Q10" s="82">
        <v>240</v>
      </c>
      <c r="R10" s="82">
        <v>720</v>
      </c>
      <c r="S10" s="84"/>
    </row>
    <row r="11" s="62" customFormat="1" ht="35" customHeight="1" spans="1:19">
      <c r="A11" s="74">
        <v>7</v>
      </c>
      <c r="B11" s="24" t="s">
        <v>52</v>
      </c>
      <c r="C11" s="24" t="s">
        <v>53</v>
      </c>
      <c r="D11" s="24">
        <f t="shared" si="0"/>
        <v>74</v>
      </c>
      <c r="E11" s="86" t="s">
        <v>54</v>
      </c>
      <c r="F11" s="75" t="str">
        <f t="shared" ref="F11:F44" si="7">REPLACE(E11,7,6,"****")</f>
        <v>433002****200827</v>
      </c>
      <c r="G11" s="24">
        <v>15717541759</v>
      </c>
      <c r="H11" s="24" t="str">
        <f t="shared" ref="H11:H44" si="8">REPLACE(G11,7,4,"****")</f>
        <v>157175****9</v>
      </c>
      <c r="I11" s="74" t="s">
        <v>25</v>
      </c>
      <c r="J11" s="82" t="s">
        <v>55</v>
      </c>
      <c r="K11" s="74" t="s">
        <v>33</v>
      </c>
      <c r="L11" s="85" t="s">
        <v>56</v>
      </c>
      <c r="M11" s="44" t="str">
        <f t="shared" ref="M11:M44" si="9">REPLACE(L11,7,4,"****")</f>
        <v>810143****1033018</v>
      </c>
      <c r="N11" s="24">
        <f>(P11+R11)/3</f>
        <v>400</v>
      </c>
      <c r="O11" s="82">
        <v>280</v>
      </c>
      <c r="P11" s="82">
        <f t="shared" ref="P11:P25" si="10">O11*3</f>
        <v>840</v>
      </c>
      <c r="Q11" s="82">
        <v>120</v>
      </c>
      <c r="R11" s="82">
        <f t="shared" ref="R11:R25" si="11">Q11*3</f>
        <v>360</v>
      </c>
      <c r="S11" s="84"/>
    </row>
    <row r="12" s="62" customFormat="1" ht="33" customHeight="1" spans="1:19">
      <c r="A12" s="74">
        <v>8</v>
      </c>
      <c r="B12" s="24" t="s">
        <v>40</v>
      </c>
      <c r="C12" s="24" t="s">
        <v>57</v>
      </c>
      <c r="D12" s="24">
        <f t="shared" si="0"/>
        <v>74</v>
      </c>
      <c r="E12" s="86" t="s">
        <v>58</v>
      </c>
      <c r="F12" s="75" t="str">
        <f t="shared" si="7"/>
        <v>433002****200815</v>
      </c>
      <c r="G12" s="24">
        <v>18774572821</v>
      </c>
      <c r="H12" s="24" t="str">
        <f t="shared" si="8"/>
        <v>187745****1</v>
      </c>
      <c r="I12" s="74" t="s">
        <v>25</v>
      </c>
      <c r="J12" s="82" t="s">
        <v>55</v>
      </c>
      <c r="K12" s="74" t="s">
        <v>33</v>
      </c>
      <c r="L12" s="85" t="s">
        <v>59</v>
      </c>
      <c r="M12" s="44" t="str">
        <f t="shared" si="9"/>
        <v>810143****1033289</v>
      </c>
      <c r="N12" s="24">
        <f>(P12+R12)/3</f>
        <v>400</v>
      </c>
      <c r="O12" s="82">
        <v>280</v>
      </c>
      <c r="P12" s="82">
        <f t="shared" si="10"/>
        <v>840</v>
      </c>
      <c r="Q12" s="82">
        <v>120</v>
      </c>
      <c r="R12" s="82">
        <f t="shared" si="11"/>
        <v>360</v>
      </c>
      <c r="S12" s="84"/>
    </row>
    <row r="13" s="62" customFormat="1" ht="28" customHeight="1" spans="1:19">
      <c r="A13" s="74">
        <v>9</v>
      </c>
      <c r="B13" s="24" t="s">
        <v>60</v>
      </c>
      <c r="C13" s="24" t="s">
        <v>61</v>
      </c>
      <c r="D13" s="24">
        <f t="shared" si="0"/>
        <v>69</v>
      </c>
      <c r="E13" s="24" t="s">
        <v>62</v>
      </c>
      <c r="F13" s="75" t="str">
        <f t="shared" si="7"/>
        <v>433002****120837</v>
      </c>
      <c r="G13" s="24">
        <v>13874594227</v>
      </c>
      <c r="H13" s="24" t="str">
        <f t="shared" si="8"/>
        <v>138745****7</v>
      </c>
      <c r="I13" s="24" t="s">
        <v>25</v>
      </c>
      <c r="J13" s="44" t="s">
        <v>26</v>
      </c>
      <c r="K13" s="24" t="s">
        <v>33</v>
      </c>
      <c r="L13" s="88" t="s">
        <v>63</v>
      </c>
      <c r="M13" s="44" t="str">
        <f t="shared" si="9"/>
        <v>810143****1026920</v>
      </c>
      <c r="N13" s="24">
        <v>400</v>
      </c>
      <c r="O13" s="24">
        <v>280</v>
      </c>
      <c r="P13" s="82">
        <f t="shared" si="10"/>
        <v>840</v>
      </c>
      <c r="Q13" s="24">
        <v>120</v>
      </c>
      <c r="R13" s="24">
        <f t="shared" ref="R13:R15" si="12">Q13*2</f>
        <v>240</v>
      </c>
      <c r="S13" s="84"/>
    </row>
    <row r="14" s="62" customFormat="1" ht="28" customHeight="1" spans="1:19">
      <c r="A14" s="74">
        <v>10</v>
      </c>
      <c r="B14" s="24" t="s">
        <v>40</v>
      </c>
      <c r="C14" s="24" t="s">
        <v>64</v>
      </c>
      <c r="D14" s="24">
        <f t="shared" si="0"/>
        <v>75</v>
      </c>
      <c r="E14" s="24" t="s">
        <v>65</v>
      </c>
      <c r="F14" s="75" t="str">
        <f t="shared" si="7"/>
        <v>433002****060824</v>
      </c>
      <c r="G14" s="24" t="s">
        <v>66</v>
      </c>
      <c r="H14" s="24" t="str">
        <f t="shared" si="8"/>
        <v>0745-7****33</v>
      </c>
      <c r="I14" s="24" t="s">
        <v>25</v>
      </c>
      <c r="J14" s="44" t="s">
        <v>26</v>
      </c>
      <c r="K14" s="24" t="s">
        <v>33</v>
      </c>
      <c r="L14" s="88" t="s">
        <v>67</v>
      </c>
      <c r="M14" s="44" t="str">
        <f t="shared" si="9"/>
        <v>810143****1033507</v>
      </c>
      <c r="N14" s="24">
        <v>400</v>
      </c>
      <c r="O14" s="24">
        <v>280</v>
      </c>
      <c r="P14" s="82">
        <f t="shared" si="10"/>
        <v>840</v>
      </c>
      <c r="Q14" s="24">
        <v>120</v>
      </c>
      <c r="R14" s="24">
        <f t="shared" si="12"/>
        <v>240</v>
      </c>
      <c r="S14" s="84"/>
    </row>
    <row r="15" s="62" customFormat="1" ht="28" customHeight="1" spans="1:19">
      <c r="A15" s="74">
        <v>11</v>
      </c>
      <c r="B15" s="24" t="s">
        <v>68</v>
      </c>
      <c r="C15" s="24" t="s">
        <v>69</v>
      </c>
      <c r="D15" s="24">
        <f t="shared" si="0"/>
        <v>72</v>
      </c>
      <c r="E15" s="24" t="s">
        <v>70</v>
      </c>
      <c r="F15" s="75" t="str">
        <f t="shared" si="7"/>
        <v>433002****06081X</v>
      </c>
      <c r="G15" s="24">
        <v>15576562878</v>
      </c>
      <c r="H15" s="24" t="str">
        <f t="shared" si="8"/>
        <v>155765****8</v>
      </c>
      <c r="I15" s="24" t="s">
        <v>25</v>
      </c>
      <c r="J15" s="44" t="s">
        <v>26</v>
      </c>
      <c r="K15" s="24" t="s">
        <v>33</v>
      </c>
      <c r="L15" s="88" t="s">
        <v>71</v>
      </c>
      <c r="M15" s="44" t="str">
        <f t="shared" si="9"/>
        <v>810143****1032810</v>
      </c>
      <c r="N15" s="24">
        <v>400</v>
      </c>
      <c r="O15" s="24">
        <v>280</v>
      </c>
      <c r="P15" s="82">
        <f t="shared" si="10"/>
        <v>840</v>
      </c>
      <c r="Q15" s="24">
        <v>120</v>
      </c>
      <c r="R15" s="24">
        <f t="shared" si="12"/>
        <v>240</v>
      </c>
      <c r="S15" s="84"/>
    </row>
    <row r="16" s="62" customFormat="1" ht="33" customHeight="1" spans="1:19">
      <c r="A16" s="74">
        <v>12</v>
      </c>
      <c r="B16" s="24" t="s">
        <v>72</v>
      </c>
      <c r="C16" s="24" t="s">
        <v>73</v>
      </c>
      <c r="D16" s="24">
        <f t="shared" si="0"/>
        <v>78</v>
      </c>
      <c r="E16" s="86" t="s">
        <v>74</v>
      </c>
      <c r="F16" s="75" t="str">
        <f t="shared" si="7"/>
        <v>433002****19084343</v>
      </c>
      <c r="G16" s="24">
        <v>13874416107</v>
      </c>
      <c r="H16" s="24" t="str">
        <f t="shared" si="8"/>
        <v>138744****7</v>
      </c>
      <c r="I16" s="74" t="s">
        <v>25</v>
      </c>
      <c r="J16" s="82" t="s">
        <v>75</v>
      </c>
      <c r="K16" s="74" t="s">
        <v>76</v>
      </c>
      <c r="L16" s="44" t="s">
        <v>77</v>
      </c>
      <c r="M16" s="44" t="str">
        <f t="shared" si="9"/>
        <v>810143****4562875</v>
      </c>
      <c r="N16" s="24">
        <v>500</v>
      </c>
      <c r="O16" s="82">
        <v>350</v>
      </c>
      <c r="P16" s="82">
        <f t="shared" si="10"/>
        <v>1050</v>
      </c>
      <c r="Q16" s="82">
        <v>150</v>
      </c>
      <c r="R16" s="82">
        <f t="shared" si="11"/>
        <v>450</v>
      </c>
      <c r="S16" s="84"/>
    </row>
    <row r="17" s="62" customFormat="1" ht="36" customHeight="1" spans="1:19">
      <c r="A17" s="74">
        <v>13</v>
      </c>
      <c r="B17" s="24" t="s">
        <v>78</v>
      </c>
      <c r="C17" s="24" t="s">
        <v>79</v>
      </c>
      <c r="D17" s="24">
        <f t="shared" si="0"/>
        <v>72</v>
      </c>
      <c r="E17" s="86" t="s">
        <v>80</v>
      </c>
      <c r="F17" s="75" t="str">
        <f t="shared" si="7"/>
        <v>433002****022918</v>
      </c>
      <c r="G17" s="24">
        <v>15874586908</v>
      </c>
      <c r="H17" s="24" t="str">
        <f t="shared" si="8"/>
        <v>158745****8</v>
      </c>
      <c r="I17" s="74" t="s">
        <v>25</v>
      </c>
      <c r="J17" s="82" t="s">
        <v>75</v>
      </c>
      <c r="K17" s="74" t="s">
        <v>76</v>
      </c>
      <c r="L17" s="44" t="s">
        <v>81</v>
      </c>
      <c r="M17" s="44" t="str">
        <f t="shared" si="9"/>
        <v>810143****4610821</v>
      </c>
      <c r="N17" s="24">
        <v>600</v>
      </c>
      <c r="O17" s="82">
        <v>420</v>
      </c>
      <c r="P17" s="82">
        <f t="shared" si="10"/>
        <v>1260</v>
      </c>
      <c r="Q17" s="82">
        <v>180</v>
      </c>
      <c r="R17" s="82">
        <f t="shared" si="11"/>
        <v>540</v>
      </c>
      <c r="S17" s="84"/>
    </row>
    <row r="18" s="62" customFormat="1" ht="36" customHeight="1" spans="1:19">
      <c r="A18" s="74">
        <v>14</v>
      </c>
      <c r="B18" s="24" t="s">
        <v>82</v>
      </c>
      <c r="C18" s="24" t="s">
        <v>83</v>
      </c>
      <c r="D18" s="24">
        <f t="shared" si="0"/>
        <v>68</v>
      </c>
      <c r="E18" s="86" t="s">
        <v>84</v>
      </c>
      <c r="F18" s="75" t="str">
        <f t="shared" si="7"/>
        <v>433002****071023</v>
      </c>
      <c r="G18" s="24">
        <v>15367571157</v>
      </c>
      <c r="H18" s="24" t="str">
        <f t="shared" si="8"/>
        <v>153675****7</v>
      </c>
      <c r="I18" s="74" t="s">
        <v>25</v>
      </c>
      <c r="J18" s="82" t="s">
        <v>55</v>
      </c>
      <c r="K18" s="74" t="s">
        <v>76</v>
      </c>
      <c r="L18" s="44" t="s">
        <v>85</v>
      </c>
      <c r="M18" s="44" t="str">
        <f t="shared" si="9"/>
        <v>810143****1279687</v>
      </c>
      <c r="N18" s="24">
        <v>500</v>
      </c>
      <c r="O18" s="82">
        <v>350</v>
      </c>
      <c r="P18" s="82">
        <f t="shared" si="10"/>
        <v>1050</v>
      </c>
      <c r="Q18" s="82">
        <v>150</v>
      </c>
      <c r="R18" s="82">
        <f t="shared" si="11"/>
        <v>450</v>
      </c>
      <c r="S18" s="84"/>
    </row>
    <row r="19" s="62" customFormat="1" ht="33" customHeight="1" spans="1:19">
      <c r="A19" s="74">
        <v>15</v>
      </c>
      <c r="B19" s="24" t="s">
        <v>86</v>
      </c>
      <c r="C19" s="24" t="s">
        <v>87</v>
      </c>
      <c r="D19" s="24">
        <f t="shared" si="0"/>
        <v>87</v>
      </c>
      <c r="E19" s="75" t="s">
        <v>88</v>
      </c>
      <c r="F19" s="75" t="str">
        <f t="shared" si="7"/>
        <v>433002****17101X</v>
      </c>
      <c r="G19" s="24">
        <v>18774583423</v>
      </c>
      <c r="H19" s="24" t="str">
        <f t="shared" si="8"/>
        <v>187745****3</v>
      </c>
      <c r="I19" s="74" t="s">
        <v>25</v>
      </c>
      <c r="J19" s="82" t="s">
        <v>55</v>
      </c>
      <c r="K19" s="74" t="s">
        <v>76</v>
      </c>
      <c r="L19" s="44" t="s">
        <v>89</v>
      </c>
      <c r="M19" s="44" t="str">
        <f t="shared" si="9"/>
        <v>810143****1285308</v>
      </c>
      <c r="N19" s="24">
        <v>600</v>
      </c>
      <c r="O19" s="82">
        <v>420</v>
      </c>
      <c r="P19" s="82">
        <f t="shared" si="10"/>
        <v>1260</v>
      </c>
      <c r="Q19" s="82">
        <v>180</v>
      </c>
      <c r="R19" s="82">
        <f t="shared" si="11"/>
        <v>540</v>
      </c>
      <c r="S19" s="84"/>
    </row>
    <row r="20" s="62" customFormat="1" ht="28" customHeight="1" spans="1:19">
      <c r="A20" s="74">
        <v>16</v>
      </c>
      <c r="B20" s="24" t="s">
        <v>90</v>
      </c>
      <c r="C20" s="24" t="s">
        <v>91</v>
      </c>
      <c r="D20" s="24">
        <f t="shared" si="0"/>
        <v>82</v>
      </c>
      <c r="E20" s="86" t="s">
        <v>92</v>
      </c>
      <c r="F20" s="75" t="str">
        <f t="shared" si="7"/>
        <v>433002****020814</v>
      </c>
      <c r="G20" s="24">
        <v>15107455017</v>
      </c>
      <c r="H20" s="24" t="str">
        <f t="shared" si="8"/>
        <v>151074****7</v>
      </c>
      <c r="I20" s="74" t="s">
        <v>25</v>
      </c>
      <c r="J20" s="82" t="s">
        <v>26</v>
      </c>
      <c r="K20" s="74" t="s">
        <v>76</v>
      </c>
      <c r="L20" s="44" t="s">
        <v>93</v>
      </c>
      <c r="M20" s="44" t="str">
        <f t="shared" si="9"/>
        <v>810143****1279869</v>
      </c>
      <c r="N20" s="24">
        <f t="shared" ref="N20:N24" si="13">(P20+R20)/3</f>
        <v>300</v>
      </c>
      <c r="O20" s="82">
        <v>210</v>
      </c>
      <c r="P20" s="82">
        <f t="shared" si="10"/>
        <v>630</v>
      </c>
      <c r="Q20" s="82">
        <v>90</v>
      </c>
      <c r="R20" s="82">
        <f t="shared" si="11"/>
        <v>270</v>
      </c>
      <c r="S20" s="84"/>
    </row>
    <row r="21" s="62" customFormat="1" ht="28" customHeight="1" spans="1:19">
      <c r="A21" s="74">
        <v>17</v>
      </c>
      <c r="B21" s="24" t="s">
        <v>94</v>
      </c>
      <c r="C21" s="24" t="s">
        <v>95</v>
      </c>
      <c r="D21" s="24">
        <f t="shared" si="0"/>
        <v>68</v>
      </c>
      <c r="E21" s="86" t="s">
        <v>96</v>
      </c>
      <c r="F21" s="75" t="str">
        <f t="shared" si="7"/>
        <v>433002****090829</v>
      </c>
      <c r="G21" s="24">
        <v>15274515290</v>
      </c>
      <c r="H21" s="24" t="str">
        <f t="shared" si="8"/>
        <v>152745****0</v>
      </c>
      <c r="I21" s="74" t="s">
        <v>25</v>
      </c>
      <c r="J21" s="82" t="s">
        <v>26</v>
      </c>
      <c r="K21" s="74" t="s">
        <v>76</v>
      </c>
      <c r="L21" s="44" t="s">
        <v>97</v>
      </c>
      <c r="M21" s="44" t="str">
        <f t="shared" si="9"/>
        <v>810143****1281824</v>
      </c>
      <c r="N21" s="24">
        <v>500</v>
      </c>
      <c r="O21" s="82">
        <v>350</v>
      </c>
      <c r="P21" s="82">
        <f t="shared" si="10"/>
        <v>1050</v>
      </c>
      <c r="Q21" s="82">
        <v>150</v>
      </c>
      <c r="R21" s="82">
        <f t="shared" si="11"/>
        <v>450</v>
      </c>
      <c r="S21" s="84"/>
    </row>
    <row r="22" s="62" customFormat="1" ht="28" customHeight="1" spans="1:19">
      <c r="A22" s="74">
        <v>18</v>
      </c>
      <c r="B22" s="24" t="s">
        <v>98</v>
      </c>
      <c r="C22" s="24" t="s">
        <v>99</v>
      </c>
      <c r="D22" s="24">
        <f t="shared" si="0"/>
        <v>75</v>
      </c>
      <c r="E22" s="86" t="s">
        <v>100</v>
      </c>
      <c r="F22" s="75" t="str">
        <f t="shared" si="7"/>
        <v>433002****031022</v>
      </c>
      <c r="G22" s="24">
        <v>15576586068</v>
      </c>
      <c r="H22" s="24" t="str">
        <f t="shared" si="8"/>
        <v>155765****8</v>
      </c>
      <c r="I22" s="74" t="s">
        <v>25</v>
      </c>
      <c r="J22" s="82" t="s">
        <v>26</v>
      </c>
      <c r="K22" s="74" t="s">
        <v>76</v>
      </c>
      <c r="L22" s="44" t="s">
        <v>101</v>
      </c>
      <c r="M22" s="44" t="str">
        <f t="shared" si="9"/>
        <v>810143****1282056</v>
      </c>
      <c r="N22" s="24">
        <f t="shared" si="13"/>
        <v>300</v>
      </c>
      <c r="O22" s="82">
        <v>210</v>
      </c>
      <c r="P22" s="82">
        <f t="shared" si="10"/>
        <v>630</v>
      </c>
      <c r="Q22" s="82">
        <v>90</v>
      </c>
      <c r="R22" s="82">
        <f t="shared" si="11"/>
        <v>270</v>
      </c>
      <c r="S22" s="84"/>
    </row>
    <row r="23" s="62" customFormat="1" ht="28" customHeight="1" spans="1:19">
      <c r="A23" s="74">
        <v>19</v>
      </c>
      <c r="B23" s="24" t="s">
        <v>82</v>
      </c>
      <c r="C23" s="24" t="s">
        <v>102</v>
      </c>
      <c r="D23" s="24">
        <f t="shared" si="0"/>
        <v>63</v>
      </c>
      <c r="E23" s="86" t="s">
        <v>103</v>
      </c>
      <c r="F23" s="75" t="str">
        <f t="shared" si="7"/>
        <v>433002****193115</v>
      </c>
      <c r="G23" s="24">
        <v>13874456914</v>
      </c>
      <c r="H23" s="24" t="str">
        <f t="shared" si="8"/>
        <v>138744****4</v>
      </c>
      <c r="I23" s="74" t="s">
        <v>25</v>
      </c>
      <c r="J23" s="82" t="s">
        <v>26</v>
      </c>
      <c r="K23" s="74" t="s">
        <v>76</v>
      </c>
      <c r="L23" s="44" t="s">
        <v>104</v>
      </c>
      <c r="M23" s="44" t="str">
        <f t="shared" si="9"/>
        <v>810143****1282001</v>
      </c>
      <c r="N23" s="24">
        <v>500</v>
      </c>
      <c r="O23" s="82">
        <v>350</v>
      </c>
      <c r="P23" s="82">
        <f t="shared" si="10"/>
        <v>1050</v>
      </c>
      <c r="Q23" s="82">
        <v>150</v>
      </c>
      <c r="R23" s="82">
        <f t="shared" si="11"/>
        <v>450</v>
      </c>
      <c r="S23" s="84"/>
    </row>
    <row r="24" s="62" customFormat="1" ht="28" customHeight="1" spans="1:19">
      <c r="A24" s="74">
        <v>20</v>
      </c>
      <c r="B24" s="24" t="s">
        <v>98</v>
      </c>
      <c r="C24" s="24" t="s">
        <v>105</v>
      </c>
      <c r="D24" s="24">
        <f t="shared" si="0"/>
        <v>69</v>
      </c>
      <c r="E24" s="75" t="s">
        <v>106</v>
      </c>
      <c r="F24" s="75" t="str">
        <f t="shared" si="7"/>
        <v>433002****033012</v>
      </c>
      <c r="G24" s="24">
        <v>13272284761</v>
      </c>
      <c r="H24" s="24" t="str">
        <f t="shared" si="8"/>
        <v>132722****1</v>
      </c>
      <c r="I24" s="74" t="s">
        <v>25</v>
      </c>
      <c r="J24" s="82" t="s">
        <v>26</v>
      </c>
      <c r="K24" s="74" t="s">
        <v>76</v>
      </c>
      <c r="L24" s="44" t="s">
        <v>107</v>
      </c>
      <c r="M24" s="44" t="str">
        <f t="shared" si="9"/>
        <v>810143****1285319</v>
      </c>
      <c r="N24" s="24">
        <f t="shared" si="13"/>
        <v>300</v>
      </c>
      <c r="O24" s="82">
        <v>210</v>
      </c>
      <c r="P24" s="82">
        <f t="shared" si="10"/>
        <v>630</v>
      </c>
      <c r="Q24" s="82">
        <v>90</v>
      </c>
      <c r="R24" s="82">
        <f t="shared" si="11"/>
        <v>270</v>
      </c>
      <c r="S24" s="84"/>
    </row>
    <row r="25" s="62" customFormat="1" ht="28" customHeight="1" spans="1:19">
      <c r="A25" s="74">
        <v>21</v>
      </c>
      <c r="B25" s="24" t="s">
        <v>108</v>
      </c>
      <c r="C25" s="24" t="s">
        <v>109</v>
      </c>
      <c r="D25" s="24">
        <f t="shared" si="0"/>
        <v>66</v>
      </c>
      <c r="E25" s="75" t="s">
        <v>110</v>
      </c>
      <c r="F25" s="75" t="str">
        <f t="shared" si="7"/>
        <v>433002****16084X</v>
      </c>
      <c r="G25" s="24">
        <v>18574558558</v>
      </c>
      <c r="H25" s="24" t="str">
        <f t="shared" si="8"/>
        <v>185745****8</v>
      </c>
      <c r="I25" s="74" t="s">
        <v>25</v>
      </c>
      <c r="J25" s="82" t="s">
        <v>26</v>
      </c>
      <c r="K25" s="74" t="s">
        <v>76</v>
      </c>
      <c r="L25" s="85" t="s">
        <v>111</v>
      </c>
      <c r="M25" s="44" t="str">
        <f t="shared" si="9"/>
        <v>623090****130041991</v>
      </c>
      <c r="N25" s="24">
        <v>600</v>
      </c>
      <c r="O25" s="82">
        <v>420</v>
      </c>
      <c r="P25" s="82">
        <f t="shared" si="10"/>
        <v>1260</v>
      </c>
      <c r="Q25" s="82">
        <v>180</v>
      </c>
      <c r="R25" s="82">
        <f t="shared" si="11"/>
        <v>540</v>
      </c>
      <c r="S25" s="84"/>
    </row>
    <row r="26" s="62" customFormat="1" ht="28" customHeight="1" spans="1:19">
      <c r="A26" s="74">
        <v>22</v>
      </c>
      <c r="B26" s="24" t="s">
        <v>112</v>
      </c>
      <c r="C26" s="24" t="s">
        <v>113</v>
      </c>
      <c r="D26" s="24">
        <f t="shared" si="0"/>
        <v>61</v>
      </c>
      <c r="E26" s="87" t="s">
        <v>114</v>
      </c>
      <c r="F26" s="75" t="str">
        <f t="shared" si="7"/>
        <v>433002****170823</v>
      </c>
      <c r="G26" s="24">
        <v>13357339326</v>
      </c>
      <c r="H26" s="24" t="str">
        <f t="shared" si="8"/>
        <v>133573****6</v>
      </c>
      <c r="I26" s="74" t="s">
        <v>25</v>
      </c>
      <c r="J26" s="82" t="s">
        <v>26</v>
      </c>
      <c r="K26" s="74" t="s">
        <v>76</v>
      </c>
      <c r="L26" s="89" t="s">
        <v>115</v>
      </c>
      <c r="M26" s="44" t="str">
        <f t="shared" si="9"/>
        <v>810143****1285466</v>
      </c>
      <c r="N26" s="24"/>
      <c r="O26" s="82"/>
      <c r="P26" s="82">
        <v>210</v>
      </c>
      <c r="Q26" s="82"/>
      <c r="R26" s="82"/>
      <c r="S26" s="24" t="s">
        <v>116</v>
      </c>
    </row>
    <row r="27" s="62" customFormat="1" ht="28" customHeight="1" spans="1:19">
      <c r="A27" s="74">
        <v>23</v>
      </c>
      <c r="B27" s="24" t="s">
        <v>117</v>
      </c>
      <c r="C27" s="24" t="s">
        <v>118</v>
      </c>
      <c r="D27" s="24">
        <f t="shared" si="0"/>
        <v>71</v>
      </c>
      <c r="E27" s="86" t="s">
        <v>119</v>
      </c>
      <c r="F27" s="75" t="str">
        <f t="shared" si="7"/>
        <v>433002****050810</v>
      </c>
      <c r="G27" s="24">
        <v>15211549552</v>
      </c>
      <c r="H27" s="24" t="str">
        <f t="shared" si="8"/>
        <v>152115****2</v>
      </c>
      <c r="I27" s="74" t="s">
        <v>25</v>
      </c>
      <c r="J27" s="82" t="s">
        <v>26</v>
      </c>
      <c r="K27" s="74" t="s">
        <v>120</v>
      </c>
      <c r="L27" s="85" t="s">
        <v>121</v>
      </c>
      <c r="M27" s="44" t="str">
        <f t="shared" si="9"/>
        <v>810143****2867930</v>
      </c>
      <c r="N27" s="24">
        <f t="shared" ref="N27:N35" si="14">(P27+R27)/3</f>
        <v>500</v>
      </c>
      <c r="O27" s="82">
        <v>350</v>
      </c>
      <c r="P27" s="82">
        <f t="shared" ref="P27:P34" si="15">O27*3</f>
        <v>1050</v>
      </c>
      <c r="Q27" s="82">
        <v>150</v>
      </c>
      <c r="R27" s="82">
        <f t="shared" ref="R27:R34" si="16">Q27*3</f>
        <v>450</v>
      </c>
      <c r="S27" s="84"/>
    </row>
    <row r="28" s="62" customFormat="1" ht="28" customHeight="1" spans="1:19">
      <c r="A28" s="74">
        <v>24</v>
      </c>
      <c r="B28" s="24" t="s">
        <v>122</v>
      </c>
      <c r="C28" s="24" t="s">
        <v>123</v>
      </c>
      <c r="D28" s="24">
        <f t="shared" si="0"/>
        <v>73</v>
      </c>
      <c r="E28" s="86" t="s">
        <v>124</v>
      </c>
      <c r="F28" s="75" t="str">
        <f t="shared" si="7"/>
        <v>433002****171021</v>
      </c>
      <c r="G28" s="24">
        <v>15526122996</v>
      </c>
      <c r="H28" s="24" t="str">
        <f t="shared" si="8"/>
        <v>155261****6</v>
      </c>
      <c r="I28" s="74" t="s">
        <v>25</v>
      </c>
      <c r="J28" s="82" t="s">
        <v>26</v>
      </c>
      <c r="K28" s="74" t="s">
        <v>120</v>
      </c>
      <c r="L28" s="85" t="s">
        <v>125</v>
      </c>
      <c r="M28" s="44" t="str">
        <f t="shared" si="9"/>
        <v>810143****3526576</v>
      </c>
      <c r="N28" s="24">
        <f t="shared" si="14"/>
        <v>500</v>
      </c>
      <c r="O28" s="82">
        <v>350</v>
      </c>
      <c r="P28" s="82">
        <f t="shared" si="15"/>
        <v>1050</v>
      </c>
      <c r="Q28" s="82">
        <v>150</v>
      </c>
      <c r="R28" s="82">
        <f t="shared" si="16"/>
        <v>450</v>
      </c>
      <c r="S28" s="84"/>
    </row>
    <row r="29" s="62" customFormat="1" ht="28" customHeight="1" spans="1:19">
      <c r="A29" s="74">
        <v>25</v>
      </c>
      <c r="B29" s="24" t="s">
        <v>126</v>
      </c>
      <c r="C29" s="24" t="s">
        <v>127</v>
      </c>
      <c r="D29" s="24">
        <f t="shared" si="0"/>
        <v>76</v>
      </c>
      <c r="E29" s="86" t="s">
        <v>128</v>
      </c>
      <c r="F29" s="75" t="str">
        <f t="shared" si="7"/>
        <v>433002****040821</v>
      </c>
      <c r="G29" s="24">
        <v>13874469745</v>
      </c>
      <c r="H29" s="24" t="str">
        <f t="shared" si="8"/>
        <v>138744****5</v>
      </c>
      <c r="I29" s="74" t="s">
        <v>25</v>
      </c>
      <c r="J29" s="82" t="s">
        <v>26</v>
      </c>
      <c r="K29" s="74" t="s">
        <v>120</v>
      </c>
      <c r="L29" s="85" t="s">
        <v>129</v>
      </c>
      <c r="M29" s="44" t="str">
        <f t="shared" si="9"/>
        <v>810143****4783077</v>
      </c>
      <c r="N29" s="24">
        <f t="shared" si="14"/>
        <v>500</v>
      </c>
      <c r="O29" s="82">
        <v>350</v>
      </c>
      <c r="P29" s="82">
        <f t="shared" si="15"/>
        <v>1050</v>
      </c>
      <c r="Q29" s="82">
        <v>150</v>
      </c>
      <c r="R29" s="82">
        <f t="shared" si="16"/>
        <v>450</v>
      </c>
      <c r="S29" s="84"/>
    </row>
    <row r="30" s="62" customFormat="1" ht="28" customHeight="1" spans="1:19">
      <c r="A30" s="74">
        <v>26</v>
      </c>
      <c r="B30" s="24" t="s">
        <v>117</v>
      </c>
      <c r="C30" s="24" t="s">
        <v>130</v>
      </c>
      <c r="D30" s="24">
        <f t="shared" si="0"/>
        <v>73</v>
      </c>
      <c r="E30" s="86" t="s">
        <v>131</v>
      </c>
      <c r="F30" s="75" t="str">
        <f t="shared" si="7"/>
        <v>433002****030816</v>
      </c>
      <c r="G30" s="24">
        <v>19918555723</v>
      </c>
      <c r="H30" s="24" t="str">
        <f t="shared" si="8"/>
        <v>199185****3</v>
      </c>
      <c r="I30" s="74" t="s">
        <v>25</v>
      </c>
      <c r="J30" s="82" t="s">
        <v>26</v>
      </c>
      <c r="K30" s="74" t="s">
        <v>120</v>
      </c>
      <c r="L30" s="85" t="s">
        <v>132</v>
      </c>
      <c r="M30" s="44" t="str">
        <f t="shared" si="9"/>
        <v>810143****2867952</v>
      </c>
      <c r="N30" s="24">
        <f t="shared" si="14"/>
        <v>500</v>
      </c>
      <c r="O30" s="82">
        <v>350</v>
      </c>
      <c r="P30" s="82">
        <f t="shared" si="15"/>
        <v>1050</v>
      </c>
      <c r="Q30" s="82">
        <v>150</v>
      </c>
      <c r="R30" s="82">
        <f t="shared" si="16"/>
        <v>450</v>
      </c>
      <c r="S30" s="84"/>
    </row>
    <row r="31" s="62" customFormat="1" ht="28" customHeight="1" spans="1:19">
      <c r="A31" s="74">
        <v>27</v>
      </c>
      <c r="B31" s="24" t="s">
        <v>126</v>
      </c>
      <c r="C31" s="24" t="s">
        <v>133</v>
      </c>
      <c r="D31" s="24">
        <f t="shared" si="0"/>
        <v>75</v>
      </c>
      <c r="E31" s="86" t="s">
        <v>134</v>
      </c>
      <c r="F31" s="75" t="str">
        <f t="shared" si="7"/>
        <v>433002****090848</v>
      </c>
      <c r="G31" s="24">
        <v>13085471467</v>
      </c>
      <c r="H31" s="24" t="str">
        <f t="shared" si="8"/>
        <v>130854****7</v>
      </c>
      <c r="I31" s="74" t="s">
        <v>25</v>
      </c>
      <c r="J31" s="82" t="s">
        <v>26</v>
      </c>
      <c r="K31" s="74" t="s">
        <v>120</v>
      </c>
      <c r="L31" s="85" t="s">
        <v>135</v>
      </c>
      <c r="M31" s="44" t="str">
        <f t="shared" si="9"/>
        <v>623090****019460715</v>
      </c>
      <c r="N31" s="24">
        <f t="shared" si="14"/>
        <v>500</v>
      </c>
      <c r="O31" s="82">
        <v>350</v>
      </c>
      <c r="P31" s="82">
        <f t="shared" si="15"/>
        <v>1050</v>
      </c>
      <c r="Q31" s="82">
        <v>150</v>
      </c>
      <c r="R31" s="82">
        <f t="shared" si="16"/>
        <v>450</v>
      </c>
      <c r="S31" s="84"/>
    </row>
    <row r="32" s="62" customFormat="1" ht="28" customHeight="1" spans="1:19">
      <c r="A32" s="74">
        <v>28</v>
      </c>
      <c r="B32" s="24" t="s">
        <v>126</v>
      </c>
      <c r="C32" s="24" t="s">
        <v>136</v>
      </c>
      <c r="D32" s="24">
        <f t="shared" si="0"/>
        <v>75</v>
      </c>
      <c r="E32" s="86" t="s">
        <v>137</v>
      </c>
      <c r="F32" s="75" t="str">
        <f t="shared" si="7"/>
        <v>433002****140815</v>
      </c>
      <c r="G32" s="24">
        <v>15580737431</v>
      </c>
      <c r="H32" s="24" t="str">
        <f t="shared" si="8"/>
        <v>155807****1</v>
      </c>
      <c r="I32" s="74" t="s">
        <v>25</v>
      </c>
      <c r="J32" s="82" t="s">
        <v>26</v>
      </c>
      <c r="K32" s="74" t="s">
        <v>120</v>
      </c>
      <c r="L32" s="85" t="s">
        <v>138</v>
      </c>
      <c r="M32" s="44" t="str">
        <f t="shared" si="9"/>
        <v>810143****2872757</v>
      </c>
      <c r="N32" s="24">
        <f t="shared" si="14"/>
        <v>500</v>
      </c>
      <c r="O32" s="82">
        <v>350</v>
      </c>
      <c r="P32" s="82">
        <f t="shared" si="15"/>
        <v>1050</v>
      </c>
      <c r="Q32" s="82">
        <v>150</v>
      </c>
      <c r="R32" s="82">
        <f t="shared" si="16"/>
        <v>450</v>
      </c>
      <c r="S32" s="84"/>
    </row>
    <row r="33" s="62" customFormat="1" ht="28" customHeight="1" spans="1:19">
      <c r="A33" s="74">
        <v>29</v>
      </c>
      <c r="B33" s="24" t="s">
        <v>139</v>
      </c>
      <c r="C33" s="24" t="s">
        <v>140</v>
      </c>
      <c r="D33" s="24">
        <f t="shared" si="0"/>
        <v>71</v>
      </c>
      <c r="E33" s="86" t="s">
        <v>141</v>
      </c>
      <c r="F33" s="75" t="str">
        <f t="shared" si="7"/>
        <v>433002****220822</v>
      </c>
      <c r="G33" s="24">
        <v>15874599776</v>
      </c>
      <c r="H33" s="24" t="str">
        <f t="shared" si="8"/>
        <v>158745****6</v>
      </c>
      <c r="I33" s="74" t="s">
        <v>25</v>
      </c>
      <c r="J33" s="82" t="s">
        <v>26</v>
      </c>
      <c r="K33" s="74" t="s">
        <v>120</v>
      </c>
      <c r="L33" s="85" t="s">
        <v>142</v>
      </c>
      <c r="M33" s="44" t="str">
        <f t="shared" si="9"/>
        <v>810143****8186177</v>
      </c>
      <c r="N33" s="24">
        <f t="shared" si="14"/>
        <v>500</v>
      </c>
      <c r="O33" s="82">
        <v>350</v>
      </c>
      <c r="P33" s="82">
        <f t="shared" si="15"/>
        <v>1050</v>
      </c>
      <c r="Q33" s="82">
        <v>150</v>
      </c>
      <c r="R33" s="82">
        <f t="shared" si="16"/>
        <v>450</v>
      </c>
      <c r="S33" s="84"/>
    </row>
    <row r="34" s="62" customFormat="1" ht="28" customHeight="1" spans="1:19">
      <c r="A34" s="74">
        <v>30</v>
      </c>
      <c r="B34" s="24" t="s">
        <v>139</v>
      </c>
      <c r="C34" s="24" t="s">
        <v>143</v>
      </c>
      <c r="D34" s="24">
        <f t="shared" si="0"/>
        <v>68</v>
      </c>
      <c r="E34" s="86" t="s">
        <v>144</v>
      </c>
      <c r="F34" s="75" t="str">
        <f t="shared" si="7"/>
        <v>433002****290833</v>
      </c>
      <c r="G34" s="24">
        <v>13787586260</v>
      </c>
      <c r="H34" s="24" t="str">
        <f t="shared" si="8"/>
        <v>137875****0</v>
      </c>
      <c r="I34" s="74" t="s">
        <v>25</v>
      </c>
      <c r="J34" s="82" t="s">
        <v>26</v>
      </c>
      <c r="K34" s="74" t="s">
        <v>120</v>
      </c>
      <c r="L34" s="85" t="s">
        <v>145</v>
      </c>
      <c r="M34" s="44" t="str">
        <f t="shared" si="9"/>
        <v>810143****2867204</v>
      </c>
      <c r="N34" s="24">
        <f t="shared" si="14"/>
        <v>500</v>
      </c>
      <c r="O34" s="82">
        <v>350</v>
      </c>
      <c r="P34" s="82">
        <f t="shared" si="15"/>
        <v>1050</v>
      </c>
      <c r="Q34" s="82">
        <v>150</v>
      </c>
      <c r="R34" s="82">
        <f t="shared" si="16"/>
        <v>450</v>
      </c>
      <c r="S34" s="84"/>
    </row>
    <row r="35" s="63" customFormat="1" ht="28" customHeight="1" spans="1:19">
      <c r="A35" s="74">
        <v>31</v>
      </c>
      <c r="B35" s="24" t="s">
        <v>122</v>
      </c>
      <c r="C35" s="24" t="s">
        <v>146</v>
      </c>
      <c r="D35" s="24">
        <f t="shared" si="0"/>
        <v>62</v>
      </c>
      <c r="E35" s="87" t="s">
        <v>147</v>
      </c>
      <c r="F35" s="75" t="str">
        <f t="shared" si="7"/>
        <v>431281****077028</v>
      </c>
      <c r="G35" s="24">
        <v>18390305843</v>
      </c>
      <c r="H35" s="24" t="str">
        <f t="shared" si="8"/>
        <v>183903****3</v>
      </c>
      <c r="I35" s="24" t="s">
        <v>25</v>
      </c>
      <c r="J35" s="44" t="s">
        <v>26</v>
      </c>
      <c r="K35" s="24" t="s">
        <v>120</v>
      </c>
      <c r="L35" s="85" t="s">
        <v>148</v>
      </c>
      <c r="M35" s="44" t="str">
        <f t="shared" si="9"/>
        <v>810143****2870839</v>
      </c>
      <c r="N35" s="24">
        <f t="shared" si="14"/>
        <v>450</v>
      </c>
      <c r="O35" s="82">
        <v>350</v>
      </c>
      <c r="P35" s="82">
        <v>1050</v>
      </c>
      <c r="Q35" s="82">
        <v>150</v>
      </c>
      <c r="R35" s="82">
        <v>300</v>
      </c>
      <c r="S35" s="74"/>
    </row>
    <row r="36" s="63" customFormat="1" ht="28" customHeight="1" spans="1:19">
      <c r="A36" s="74">
        <v>32</v>
      </c>
      <c r="B36" s="24" t="s">
        <v>149</v>
      </c>
      <c r="C36" s="24" t="s">
        <v>150</v>
      </c>
      <c r="D36" s="24">
        <f t="shared" si="0"/>
        <v>61</v>
      </c>
      <c r="E36" s="87" t="s">
        <v>151</v>
      </c>
      <c r="F36" s="75" t="str">
        <f t="shared" si="7"/>
        <v>433002****050814</v>
      </c>
      <c r="G36" s="24">
        <v>13874543172</v>
      </c>
      <c r="H36" s="24" t="str">
        <f t="shared" si="8"/>
        <v>138745****2</v>
      </c>
      <c r="I36" s="24" t="s">
        <v>25</v>
      </c>
      <c r="J36" s="44" t="s">
        <v>26</v>
      </c>
      <c r="K36" s="24" t="s">
        <v>120</v>
      </c>
      <c r="L36" s="90" t="s">
        <v>152</v>
      </c>
      <c r="M36" s="44" t="str">
        <f t="shared" si="9"/>
        <v>810143****4786078</v>
      </c>
      <c r="N36" s="24"/>
      <c r="O36" s="82"/>
      <c r="P36" s="82">
        <v>1050</v>
      </c>
      <c r="Q36" s="82"/>
      <c r="R36" s="82"/>
      <c r="S36" s="74"/>
    </row>
    <row r="37" s="62" customFormat="1" ht="28" customHeight="1" spans="1:19">
      <c r="A37" s="74">
        <v>33</v>
      </c>
      <c r="B37" s="24" t="s">
        <v>139</v>
      </c>
      <c r="C37" s="24" t="s">
        <v>153</v>
      </c>
      <c r="D37" s="24">
        <f t="shared" si="0"/>
        <v>60</v>
      </c>
      <c r="E37" s="87" t="s">
        <v>154</v>
      </c>
      <c r="F37" s="75" t="str">
        <f t="shared" si="7"/>
        <v>433002****282822</v>
      </c>
      <c r="G37" s="24">
        <v>15211515418</v>
      </c>
      <c r="H37" s="24" t="str">
        <f t="shared" si="8"/>
        <v>152115****8</v>
      </c>
      <c r="I37" s="24" t="s">
        <v>25</v>
      </c>
      <c r="J37" s="44" t="s">
        <v>38</v>
      </c>
      <c r="K37" s="24" t="s">
        <v>120</v>
      </c>
      <c r="L37" s="89" t="s">
        <v>155</v>
      </c>
      <c r="M37" s="44" t="str">
        <f t="shared" si="9"/>
        <v>810143****3502328</v>
      </c>
      <c r="N37" s="24"/>
      <c r="O37" s="82"/>
      <c r="P37" s="24">
        <v>350</v>
      </c>
      <c r="Q37" s="24">
        <v>240</v>
      </c>
      <c r="R37" s="24">
        <f t="shared" ref="R37:R44" si="17">Q37*3</f>
        <v>720</v>
      </c>
      <c r="S37" s="24" t="s">
        <v>156</v>
      </c>
    </row>
    <row r="38" s="62" customFormat="1" ht="28" customHeight="1" spans="1:19">
      <c r="A38" s="74">
        <v>34</v>
      </c>
      <c r="B38" s="24" t="s">
        <v>157</v>
      </c>
      <c r="C38" s="24" t="s">
        <v>158</v>
      </c>
      <c r="D38" s="24">
        <f t="shared" si="0"/>
        <v>65</v>
      </c>
      <c r="E38" s="86" t="s">
        <v>159</v>
      </c>
      <c r="F38" s="75" t="str">
        <f t="shared" si="7"/>
        <v>433002****10082X</v>
      </c>
      <c r="G38" s="24">
        <v>13974503675</v>
      </c>
      <c r="H38" s="24" t="str">
        <f t="shared" si="8"/>
        <v>139745****5</v>
      </c>
      <c r="I38" s="74" t="s">
        <v>25</v>
      </c>
      <c r="J38" s="82" t="s">
        <v>26</v>
      </c>
      <c r="K38" s="74" t="s">
        <v>160</v>
      </c>
      <c r="L38" s="85" t="s">
        <v>161</v>
      </c>
      <c r="M38" s="44" t="str">
        <f t="shared" si="9"/>
        <v>623090****010651307</v>
      </c>
      <c r="N38" s="24">
        <f t="shared" ref="N38:N44" si="18">(P38+R38)/3</f>
        <v>800</v>
      </c>
      <c r="O38" s="82">
        <v>560</v>
      </c>
      <c r="P38" s="82">
        <f t="shared" ref="P38:P44" si="19">O38*3</f>
        <v>1680</v>
      </c>
      <c r="Q38" s="82">
        <v>240</v>
      </c>
      <c r="R38" s="82">
        <f t="shared" si="17"/>
        <v>720</v>
      </c>
      <c r="S38" s="84"/>
    </row>
    <row r="39" s="62" customFormat="1" ht="28" customHeight="1" spans="1:19">
      <c r="A39" s="74">
        <v>35</v>
      </c>
      <c r="B39" s="24" t="s">
        <v>162</v>
      </c>
      <c r="C39" s="24" t="s">
        <v>163</v>
      </c>
      <c r="D39" s="24">
        <f t="shared" si="0"/>
        <v>72</v>
      </c>
      <c r="E39" s="75" t="s">
        <v>164</v>
      </c>
      <c r="F39" s="75" t="str">
        <f t="shared" si="7"/>
        <v>433002****110812</v>
      </c>
      <c r="G39" s="24">
        <v>15096228923</v>
      </c>
      <c r="H39" s="24" t="str">
        <f t="shared" si="8"/>
        <v>150962****3</v>
      </c>
      <c r="I39" s="74" t="s">
        <v>25</v>
      </c>
      <c r="J39" s="82" t="s">
        <v>26</v>
      </c>
      <c r="K39" s="74" t="s">
        <v>160</v>
      </c>
      <c r="L39" s="85" t="s">
        <v>165</v>
      </c>
      <c r="M39" s="44" t="str">
        <f t="shared" si="9"/>
        <v>810143****4965433</v>
      </c>
      <c r="N39" s="24">
        <f t="shared" si="18"/>
        <v>800</v>
      </c>
      <c r="O39" s="82">
        <v>560</v>
      </c>
      <c r="P39" s="82">
        <f t="shared" si="19"/>
        <v>1680</v>
      </c>
      <c r="Q39" s="82">
        <v>240</v>
      </c>
      <c r="R39" s="82">
        <f t="shared" si="17"/>
        <v>720</v>
      </c>
      <c r="S39" s="84"/>
    </row>
    <row r="40" s="62" customFormat="1" ht="28" customHeight="1" spans="1:19">
      <c r="A40" s="74">
        <v>36</v>
      </c>
      <c r="B40" s="24" t="s">
        <v>166</v>
      </c>
      <c r="C40" s="24" t="s">
        <v>167</v>
      </c>
      <c r="D40" s="24">
        <f t="shared" si="0"/>
        <v>70</v>
      </c>
      <c r="E40" s="75" t="s">
        <v>168</v>
      </c>
      <c r="F40" s="75" t="str">
        <f t="shared" si="7"/>
        <v>433002****020813</v>
      </c>
      <c r="G40" s="24">
        <v>17057215046</v>
      </c>
      <c r="H40" s="24" t="str">
        <f t="shared" si="8"/>
        <v>170572****6</v>
      </c>
      <c r="I40" s="74" t="s">
        <v>25</v>
      </c>
      <c r="J40" s="82" t="s">
        <v>26</v>
      </c>
      <c r="K40" s="74" t="s">
        <v>160</v>
      </c>
      <c r="L40" s="85" t="s">
        <v>169</v>
      </c>
      <c r="M40" s="44" t="str">
        <f t="shared" si="9"/>
        <v>810143****1023044</v>
      </c>
      <c r="N40" s="24">
        <f t="shared" si="18"/>
        <v>800</v>
      </c>
      <c r="O40" s="82">
        <v>560</v>
      </c>
      <c r="P40" s="82">
        <f t="shared" si="19"/>
        <v>1680</v>
      </c>
      <c r="Q40" s="82">
        <v>240</v>
      </c>
      <c r="R40" s="82">
        <f t="shared" si="17"/>
        <v>720</v>
      </c>
      <c r="S40" s="84"/>
    </row>
    <row r="41" s="62" customFormat="1" ht="28" customHeight="1" spans="1:19">
      <c r="A41" s="74">
        <v>37</v>
      </c>
      <c r="B41" s="24" t="s">
        <v>170</v>
      </c>
      <c r="C41" s="24" t="s">
        <v>171</v>
      </c>
      <c r="D41" s="24">
        <f t="shared" si="0"/>
        <v>68</v>
      </c>
      <c r="E41" s="75" t="s">
        <v>172</v>
      </c>
      <c r="F41" s="75" t="str">
        <f t="shared" si="7"/>
        <v>433002****13082X</v>
      </c>
      <c r="G41" s="24">
        <v>18174551397</v>
      </c>
      <c r="H41" s="24" t="str">
        <f t="shared" si="8"/>
        <v>181745****7</v>
      </c>
      <c r="I41" s="74" t="s">
        <v>25</v>
      </c>
      <c r="J41" s="82" t="s">
        <v>26</v>
      </c>
      <c r="K41" s="74" t="s">
        <v>160</v>
      </c>
      <c r="L41" s="85" t="s">
        <v>173</v>
      </c>
      <c r="M41" s="44" t="str">
        <f t="shared" si="9"/>
        <v>810143****1022960</v>
      </c>
      <c r="N41" s="24">
        <f t="shared" si="18"/>
        <v>800</v>
      </c>
      <c r="O41" s="82">
        <v>560</v>
      </c>
      <c r="P41" s="82">
        <f t="shared" si="19"/>
        <v>1680</v>
      </c>
      <c r="Q41" s="82">
        <v>240</v>
      </c>
      <c r="R41" s="82">
        <f t="shared" si="17"/>
        <v>720</v>
      </c>
      <c r="S41" s="84"/>
    </row>
    <row r="42" s="62" customFormat="1" ht="28" customHeight="1" spans="1:19">
      <c r="A42" s="74">
        <v>38</v>
      </c>
      <c r="B42" s="24" t="s">
        <v>174</v>
      </c>
      <c r="C42" s="24" t="s">
        <v>175</v>
      </c>
      <c r="D42" s="24">
        <f t="shared" si="0"/>
        <v>84</v>
      </c>
      <c r="E42" s="86" t="s">
        <v>176</v>
      </c>
      <c r="F42" s="75" t="str">
        <f t="shared" si="7"/>
        <v>433002****171026</v>
      </c>
      <c r="G42" s="24">
        <v>13874524310</v>
      </c>
      <c r="H42" s="24" t="str">
        <f t="shared" si="8"/>
        <v>138745****0</v>
      </c>
      <c r="I42" s="74" t="s">
        <v>25</v>
      </c>
      <c r="J42" s="82" t="s">
        <v>26</v>
      </c>
      <c r="K42" s="74" t="s">
        <v>177</v>
      </c>
      <c r="L42" s="85" t="s">
        <v>178</v>
      </c>
      <c r="M42" s="44" t="str">
        <f t="shared" si="9"/>
        <v>810143****4622123</v>
      </c>
      <c r="N42" s="24">
        <f t="shared" si="18"/>
        <v>800</v>
      </c>
      <c r="O42" s="82">
        <v>560</v>
      </c>
      <c r="P42" s="82">
        <f t="shared" si="19"/>
        <v>1680</v>
      </c>
      <c r="Q42" s="82">
        <v>240</v>
      </c>
      <c r="R42" s="82">
        <f t="shared" si="17"/>
        <v>720</v>
      </c>
      <c r="S42" s="84"/>
    </row>
    <row r="43" s="62" customFormat="1" ht="28" customHeight="1" spans="1:19">
      <c r="A43" s="74">
        <v>39</v>
      </c>
      <c r="B43" s="24" t="s">
        <v>179</v>
      </c>
      <c r="C43" s="24" t="s">
        <v>180</v>
      </c>
      <c r="D43" s="24">
        <f t="shared" si="0"/>
        <v>65</v>
      </c>
      <c r="E43" s="86" t="s">
        <v>181</v>
      </c>
      <c r="F43" s="75" t="str">
        <f t="shared" si="7"/>
        <v>431281****097029</v>
      </c>
      <c r="G43" s="24">
        <v>18774741231</v>
      </c>
      <c r="H43" s="24" t="str">
        <f t="shared" si="8"/>
        <v>187747****1</v>
      </c>
      <c r="I43" s="74" t="s">
        <v>25</v>
      </c>
      <c r="J43" s="82" t="s">
        <v>26</v>
      </c>
      <c r="K43" s="74" t="s">
        <v>177</v>
      </c>
      <c r="L43" s="85" t="s">
        <v>182</v>
      </c>
      <c r="M43" s="44" t="str">
        <f t="shared" si="9"/>
        <v>810143****4602106</v>
      </c>
      <c r="N43" s="24">
        <f t="shared" si="18"/>
        <v>800</v>
      </c>
      <c r="O43" s="82">
        <v>560</v>
      </c>
      <c r="P43" s="82">
        <f t="shared" si="19"/>
        <v>1680</v>
      </c>
      <c r="Q43" s="82">
        <v>240</v>
      </c>
      <c r="R43" s="82">
        <f t="shared" si="17"/>
        <v>720</v>
      </c>
      <c r="S43" s="84"/>
    </row>
    <row r="44" s="62" customFormat="1" ht="28" customHeight="1" spans="1:19">
      <c r="A44" s="74">
        <v>40</v>
      </c>
      <c r="B44" s="24" t="s">
        <v>179</v>
      </c>
      <c r="C44" s="24" t="s">
        <v>183</v>
      </c>
      <c r="D44" s="24">
        <f t="shared" si="0"/>
        <v>67</v>
      </c>
      <c r="E44" s="86" t="s">
        <v>184</v>
      </c>
      <c r="F44" s="75" t="str">
        <f t="shared" si="7"/>
        <v>433002****131046</v>
      </c>
      <c r="G44" s="24">
        <v>15974008906</v>
      </c>
      <c r="H44" s="24" t="str">
        <f t="shared" si="8"/>
        <v>159740****6</v>
      </c>
      <c r="I44" s="74" t="s">
        <v>25</v>
      </c>
      <c r="J44" s="82" t="s">
        <v>26</v>
      </c>
      <c r="K44" s="74" t="s">
        <v>177</v>
      </c>
      <c r="L44" s="85" t="s">
        <v>185</v>
      </c>
      <c r="M44" s="44" t="str">
        <f t="shared" si="9"/>
        <v>623090****130024005</v>
      </c>
      <c r="N44" s="24">
        <f t="shared" si="18"/>
        <v>800</v>
      </c>
      <c r="O44" s="82">
        <v>560</v>
      </c>
      <c r="P44" s="82">
        <f t="shared" si="19"/>
        <v>1680</v>
      </c>
      <c r="Q44" s="82">
        <v>240</v>
      </c>
      <c r="R44" s="82">
        <f t="shared" si="17"/>
        <v>720</v>
      </c>
      <c r="S44" s="84"/>
    </row>
    <row r="45" s="62" customFormat="1" ht="34" customHeight="1" spans="1:19">
      <c r="A45" s="74">
        <v>41</v>
      </c>
      <c r="B45" s="24" t="s">
        <v>186</v>
      </c>
      <c r="C45" s="24" t="s">
        <v>187</v>
      </c>
      <c r="D45" s="24">
        <f t="shared" si="0"/>
        <v>70</v>
      </c>
      <c r="E45" s="87" t="s">
        <v>188</v>
      </c>
      <c r="F45" s="87" t="s">
        <v>189</v>
      </c>
      <c r="G45" s="24">
        <v>15226455796</v>
      </c>
      <c r="H45" s="24" t="s">
        <v>190</v>
      </c>
      <c r="I45" s="74" t="s">
        <v>25</v>
      </c>
      <c r="J45" s="82" t="s">
        <v>26</v>
      </c>
      <c r="K45" s="24" t="s">
        <v>191</v>
      </c>
      <c r="L45" s="74"/>
      <c r="M45" s="90" t="s">
        <v>192</v>
      </c>
      <c r="N45" s="83"/>
      <c r="O45" s="24"/>
      <c r="P45" s="24">
        <v>1050</v>
      </c>
      <c r="Q45" s="82"/>
      <c r="R45" s="82"/>
      <c r="S45" s="44"/>
    </row>
    <row r="46" s="62" customFormat="1" ht="32" customHeight="1" spans="1:19">
      <c r="A46" s="74">
        <v>42</v>
      </c>
      <c r="B46" s="24" t="s">
        <v>193</v>
      </c>
      <c r="C46" s="24" t="s">
        <v>194</v>
      </c>
      <c r="D46" s="24">
        <f t="shared" si="0"/>
        <v>61</v>
      </c>
      <c r="E46" s="87" t="s">
        <v>195</v>
      </c>
      <c r="F46" s="87" t="s">
        <v>196</v>
      </c>
      <c r="G46" s="24">
        <v>14786599630</v>
      </c>
      <c r="H46" s="24" t="s">
        <v>197</v>
      </c>
      <c r="I46" s="74" t="s">
        <v>25</v>
      </c>
      <c r="J46" s="82" t="s">
        <v>26</v>
      </c>
      <c r="K46" s="24" t="s">
        <v>191</v>
      </c>
      <c r="L46" s="74"/>
      <c r="M46" s="90" t="s">
        <v>198</v>
      </c>
      <c r="N46" s="83"/>
      <c r="O46" s="24"/>
      <c r="P46" s="24">
        <v>1050</v>
      </c>
      <c r="Q46" s="82"/>
      <c r="R46" s="82"/>
      <c r="S46" s="44"/>
    </row>
    <row r="47" s="62" customFormat="1" ht="34" customHeight="1" spans="1:19">
      <c r="A47" s="74">
        <v>43</v>
      </c>
      <c r="B47" s="24" t="s">
        <v>186</v>
      </c>
      <c r="C47" s="24" t="s">
        <v>199</v>
      </c>
      <c r="D47" s="24">
        <f t="shared" si="0"/>
        <v>77</v>
      </c>
      <c r="E47" s="87" t="s">
        <v>200</v>
      </c>
      <c r="F47" s="87" t="s">
        <v>201</v>
      </c>
      <c r="G47" s="24">
        <v>15674568399</v>
      </c>
      <c r="H47" s="24" t="s">
        <v>202</v>
      </c>
      <c r="I47" s="74" t="s">
        <v>25</v>
      </c>
      <c r="J47" s="82" t="s">
        <v>26</v>
      </c>
      <c r="K47" s="24" t="s">
        <v>191</v>
      </c>
      <c r="L47" s="74"/>
      <c r="M47" s="90" t="s">
        <v>203</v>
      </c>
      <c r="N47" s="83"/>
      <c r="O47" s="24"/>
      <c r="P47" s="24">
        <v>1050</v>
      </c>
      <c r="Q47" s="82"/>
      <c r="R47" s="82"/>
      <c r="S47" s="44"/>
    </row>
    <row r="48" s="62" customFormat="1" ht="28" customHeight="1" spans="1:19">
      <c r="A48" s="74"/>
      <c r="B48" s="24"/>
      <c r="C48" s="24" t="s">
        <v>204</v>
      </c>
      <c r="D48" s="24"/>
      <c r="E48" s="75"/>
      <c r="F48" s="75"/>
      <c r="G48" s="24"/>
      <c r="H48" s="24"/>
      <c r="I48" s="74"/>
      <c r="J48" s="82"/>
      <c r="K48" s="74"/>
      <c r="L48" s="44"/>
      <c r="M48" s="44"/>
      <c r="N48" s="24">
        <f t="shared" ref="N48:R48" si="20">SUM(N5:N44)</f>
        <v>19350</v>
      </c>
      <c r="O48" s="82">
        <f t="shared" si="20"/>
        <v>13580</v>
      </c>
      <c r="P48" s="82">
        <f>SUM(P5:P47)</f>
        <v>47180</v>
      </c>
      <c r="Q48" s="82">
        <f t="shared" si="20"/>
        <v>6300</v>
      </c>
      <c r="R48" s="82">
        <f t="shared" si="20"/>
        <v>18390</v>
      </c>
      <c r="S48" s="74"/>
    </row>
  </sheetData>
  <mergeCells count="23">
    <mergeCell ref="A1:S1"/>
    <mergeCell ref="A2:D2"/>
    <mergeCell ref="F2:H2"/>
    <mergeCell ref="I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1.18055555555556" right="1.18055555555556" top="0.865972222222222" bottom="0.590277777777778" header="0.5" footer="0.5"/>
  <pageSetup paperSize="9" scale="80" fitToHeight="0" orientation="landscape" horizontalDpi="600"/>
  <headerFooter/>
  <rowBreaks count="2" manualBreakCount="2">
    <brk id="16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3"/>
  <sheetViews>
    <sheetView topLeftCell="A33" workbookViewId="0">
      <selection activeCell="N41" sqref="N41"/>
    </sheetView>
  </sheetViews>
  <sheetFormatPr defaultColWidth="9" defaultRowHeight="15.6"/>
  <cols>
    <col min="1" max="1" width="3.5" style="1" customWidth="1"/>
    <col min="2" max="2" width="9.62962962962963" style="1" customWidth="1"/>
    <col min="3" max="3" width="11" style="1" customWidth="1"/>
    <col min="4" max="4" width="6.62962962962963" style="1" customWidth="1"/>
    <col min="5" max="5" width="21.75" style="2" customWidth="1"/>
    <col min="6" max="6" width="13.1296296296296" style="2" customWidth="1"/>
    <col min="7" max="7" width="10.3796296296296" style="1" customWidth="1"/>
    <col min="8" max="8" width="10.3796296296296" style="3" customWidth="1"/>
    <col min="9" max="9" width="9.75" style="1" customWidth="1"/>
    <col min="10" max="10" width="14.1296296296296" style="4" customWidth="1"/>
    <col min="11" max="11" width="7.37962962962963" style="5" customWidth="1"/>
    <col min="12" max="12" width="7.75" style="1" hidden="1" customWidth="1"/>
    <col min="13" max="13" width="11.3796296296296" style="1" hidden="1" customWidth="1"/>
    <col min="14" max="14" width="13.1296296296296" style="1" customWidth="1"/>
    <col min="15" max="15" width="8.87962962962963" style="1" hidden="1" customWidth="1"/>
    <col min="16" max="16" width="11.3796296296296" style="1" hidden="1" customWidth="1"/>
    <col min="17" max="17" width="11.8796296296296" style="2" customWidth="1"/>
    <col min="18" max="16384" width="9" style="1"/>
  </cols>
  <sheetData>
    <row r="1" s="1" customFormat="1" ht="29" customHeight="1" spans="1:17">
      <c r="A1" s="6" t="s">
        <v>205</v>
      </c>
      <c r="B1" s="6"/>
      <c r="C1" s="6"/>
      <c r="D1" s="6"/>
      <c r="E1" s="7"/>
      <c r="F1" s="7"/>
      <c r="G1" s="6"/>
      <c r="H1" s="8"/>
      <c r="I1" s="6"/>
      <c r="J1" s="6"/>
      <c r="K1" s="26"/>
      <c r="L1" s="6"/>
      <c r="M1" s="6"/>
      <c r="N1" s="6"/>
      <c r="O1" s="6"/>
      <c r="P1" s="6"/>
      <c r="Q1" s="7"/>
    </row>
    <row r="2" s="1" customFormat="1" ht="29" customHeight="1" spans="1:17">
      <c r="A2" s="9"/>
      <c r="B2" s="5"/>
      <c r="C2" s="5"/>
      <c r="D2" s="9"/>
      <c r="E2" s="10"/>
      <c r="F2" s="10"/>
      <c r="G2" s="9"/>
      <c r="H2" s="11"/>
      <c r="I2" s="9"/>
      <c r="J2" s="4" t="s">
        <v>4</v>
      </c>
      <c r="K2" s="27"/>
      <c r="L2" s="9"/>
      <c r="M2" s="9"/>
      <c r="N2" s="9"/>
      <c r="O2" s="9"/>
      <c r="P2" s="9"/>
      <c r="Q2" s="56"/>
    </row>
    <row r="3" s="1" customFormat="1" spans="1:17">
      <c r="A3" s="12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3" t="s">
        <v>10</v>
      </c>
      <c r="G3" s="14" t="s">
        <v>11</v>
      </c>
      <c r="H3" s="15" t="s">
        <v>12</v>
      </c>
      <c r="I3" s="14" t="s">
        <v>13</v>
      </c>
      <c r="J3" s="28" t="s">
        <v>14</v>
      </c>
      <c r="K3" s="29"/>
      <c r="L3" s="30" t="s">
        <v>15</v>
      </c>
      <c r="M3" s="12" t="s">
        <v>16</v>
      </c>
      <c r="N3" s="12" t="s">
        <v>17</v>
      </c>
      <c r="O3" s="12" t="s">
        <v>18</v>
      </c>
      <c r="P3" s="12" t="s">
        <v>19</v>
      </c>
      <c r="Q3" s="57" t="s">
        <v>20</v>
      </c>
    </row>
    <row r="4" s="1" customFormat="1" ht="61" customHeight="1" spans="1:17">
      <c r="A4" s="12"/>
      <c r="B4" s="12"/>
      <c r="C4" s="12"/>
      <c r="D4" s="12"/>
      <c r="E4" s="13"/>
      <c r="F4" s="13"/>
      <c r="G4" s="14"/>
      <c r="H4" s="16"/>
      <c r="I4" s="14"/>
      <c r="J4" s="31"/>
      <c r="K4" s="32"/>
      <c r="L4" s="30"/>
      <c r="M4" s="12"/>
      <c r="N4" s="12"/>
      <c r="O4" s="12"/>
      <c r="P4" s="12"/>
      <c r="Q4" s="57"/>
    </row>
    <row r="5" s="1" customFormat="1" ht="28" customHeight="1" spans="1:17">
      <c r="A5" s="17">
        <v>1</v>
      </c>
      <c r="B5" s="18" t="s">
        <v>21</v>
      </c>
      <c r="C5" s="18" t="s">
        <v>22</v>
      </c>
      <c r="D5" s="18">
        <f>2023-MID(E5,7,4)</f>
        <v>68</v>
      </c>
      <c r="E5" s="18" t="s">
        <v>23</v>
      </c>
      <c r="F5" s="18" t="s">
        <v>24</v>
      </c>
      <c r="G5" s="17" t="s">
        <v>25</v>
      </c>
      <c r="H5" s="19" t="s">
        <v>26</v>
      </c>
      <c r="I5" s="17" t="s">
        <v>27</v>
      </c>
      <c r="J5" s="91" t="s">
        <v>28</v>
      </c>
      <c r="K5" s="18"/>
      <c r="L5" s="18">
        <v>600</v>
      </c>
      <c r="M5" s="34">
        <v>420</v>
      </c>
      <c r="N5" s="34">
        <f>M5*3</f>
        <v>1260</v>
      </c>
      <c r="O5" s="34">
        <v>180</v>
      </c>
      <c r="P5" s="34">
        <f>O5*3</f>
        <v>540</v>
      </c>
      <c r="Q5" s="58"/>
    </row>
    <row r="6" s="1" customFormat="1" ht="28" customHeight="1" spans="1:17">
      <c r="A6" s="17">
        <v>2</v>
      </c>
      <c r="B6" s="18"/>
      <c r="C6" s="18"/>
      <c r="D6" s="18"/>
      <c r="E6" s="18"/>
      <c r="F6" s="18"/>
      <c r="G6" s="18"/>
      <c r="H6" s="20"/>
      <c r="I6" s="18"/>
      <c r="J6" s="35"/>
      <c r="K6" s="36"/>
      <c r="L6" s="18"/>
      <c r="M6" s="18"/>
      <c r="N6" s="18"/>
      <c r="O6" s="18"/>
      <c r="P6" s="18"/>
      <c r="Q6" s="59"/>
    </row>
    <row r="7" s="1" customFormat="1" ht="28" customHeight="1" spans="1:17">
      <c r="A7" s="17">
        <v>3</v>
      </c>
      <c r="B7" s="18"/>
      <c r="C7" s="18"/>
      <c r="D7" s="18"/>
      <c r="E7" s="18"/>
      <c r="F7" s="18"/>
      <c r="G7" s="18"/>
      <c r="H7" s="20"/>
      <c r="I7" s="18"/>
      <c r="J7" s="35"/>
      <c r="K7" s="36"/>
      <c r="L7" s="18"/>
      <c r="M7" s="18"/>
      <c r="N7" s="18"/>
      <c r="O7" s="18"/>
      <c r="P7" s="18"/>
      <c r="Q7" s="59"/>
    </row>
    <row r="8" s="1" customFormat="1" ht="28" customHeight="1" spans="1:17">
      <c r="A8" s="17">
        <v>4</v>
      </c>
      <c r="B8" s="18" t="s">
        <v>29</v>
      </c>
      <c r="C8" s="18" t="s">
        <v>30</v>
      </c>
      <c r="D8" s="18">
        <f t="shared" ref="D8:D15" si="0">2023-MID(E8,7,4)</f>
        <v>70</v>
      </c>
      <c r="E8" s="92" t="s">
        <v>31</v>
      </c>
      <c r="F8" s="18">
        <v>13974585126</v>
      </c>
      <c r="G8" s="18" t="s">
        <v>25</v>
      </c>
      <c r="H8" s="20" t="s">
        <v>26</v>
      </c>
      <c r="I8" s="18" t="s">
        <v>33</v>
      </c>
      <c r="J8" s="93" t="s">
        <v>34</v>
      </c>
      <c r="K8" s="38"/>
      <c r="L8" s="18">
        <v>800</v>
      </c>
      <c r="M8" s="18">
        <v>560</v>
      </c>
      <c r="N8" s="18">
        <f t="shared" ref="N8:N15" si="1">M8*3</f>
        <v>1680</v>
      </c>
      <c r="O8" s="18">
        <v>240</v>
      </c>
      <c r="P8" s="18">
        <f t="shared" ref="P8:P14" si="2">O8*3</f>
        <v>720</v>
      </c>
      <c r="Q8" s="59"/>
    </row>
    <row r="9" s="1" customFormat="1" ht="28" customHeight="1" spans="1:17">
      <c r="A9" s="17">
        <v>5</v>
      </c>
      <c r="B9" s="18" t="s">
        <v>35</v>
      </c>
      <c r="C9" s="18" t="s">
        <v>36</v>
      </c>
      <c r="D9" s="18">
        <f t="shared" si="0"/>
        <v>65</v>
      </c>
      <c r="E9" s="18" t="s">
        <v>37</v>
      </c>
      <c r="F9" s="18">
        <v>15226455380</v>
      </c>
      <c r="G9" s="18" t="s">
        <v>25</v>
      </c>
      <c r="H9" s="20" t="s">
        <v>38</v>
      </c>
      <c r="I9" s="18" t="s">
        <v>33</v>
      </c>
      <c r="J9" s="91" t="s">
        <v>39</v>
      </c>
      <c r="K9" s="18"/>
      <c r="L9" s="18">
        <v>400</v>
      </c>
      <c r="M9" s="18">
        <v>280</v>
      </c>
      <c r="N9" s="18">
        <f t="shared" si="1"/>
        <v>840</v>
      </c>
      <c r="O9" s="18">
        <v>120</v>
      </c>
      <c r="P9" s="18">
        <f t="shared" si="2"/>
        <v>360</v>
      </c>
      <c r="Q9" s="59"/>
    </row>
    <row r="10" s="1" customFormat="1" ht="28" customHeight="1" spans="1:17">
      <c r="A10" s="17">
        <v>6</v>
      </c>
      <c r="B10" s="18" t="s">
        <v>40</v>
      </c>
      <c r="C10" s="18" t="s">
        <v>41</v>
      </c>
      <c r="D10" s="18">
        <f t="shared" si="0"/>
        <v>76</v>
      </c>
      <c r="E10" s="18" t="s">
        <v>42</v>
      </c>
      <c r="F10" s="18">
        <v>15074515148</v>
      </c>
      <c r="G10" s="18" t="s">
        <v>25</v>
      </c>
      <c r="H10" s="20" t="s">
        <v>38</v>
      </c>
      <c r="I10" s="18" t="s">
        <v>33</v>
      </c>
      <c r="J10" s="91" t="s">
        <v>43</v>
      </c>
      <c r="K10" s="18"/>
      <c r="L10" s="18">
        <v>400</v>
      </c>
      <c r="M10" s="18">
        <v>280</v>
      </c>
      <c r="N10" s="18">
        <f t="shared" si="1"/>
        <v>840</v>
      </c>
      <c r="O10" s="18">
        <v>120</v>
      </c>
      <c r="P10" s="18">
        <f t="shared" si="2"/>
        <v>360</v>
      </c>
      <c r="Q10" s="59"/>
    </row>
    <row r="11" s="1" customFormat="1" ht="28" customHeight="1" spans="1:17">
      <c r="A11" s="17">
        <v>7</v>
      </c>
      <c r="B11" s="18" t="s">
        <v>35</v>
      </c>
      <c r="C11" s="18" t="s">
        <v>44</v>
      </c>
      <c r="D11" s="18">
        <f t="shared" si="0"/>
        <v>65</v>
      </c>
      <c r="E11" s="18" t="s">
        <v>45</v>
      </c>
      <c r="F11" s="18">
        <v>13187149371</v>
      </c>
      <c r="G11" s="18" t="s">
        <v>25</v>
      </c>
      <c r="H11" s="20" t="s">
        <v>38</v>
      </c>
      <c r="I11" s="18" t="s">
        <v>33</v>
      </c>
      <c r="J11" s="91" t="s">
        <v>46</v>
      </c>
      <c r="K11" s="18"/>
      <c r="L11" s="18">
        <v>400</v>
      </c>
      <c r="M11" s="18">
        <v>280</v>
      </c>
      <c r="N11" s="18">
        <f t="shared" si="1"/>
        <v>840</v>
      </c>
      <c r="O11" s="18">
        <v>120</v>
      </c>
      <c r="P11" s="18">
        <f t="shared" si="2"/>
        <v>360</v>
      </c>
      <c r="Q11" s="59"/>
    </row>
    <row r="12" s="1" customFormat="1" ht="28" customHeight="1" spans="1:17">
      <c r="A12" s="17">
        <v>8</v>
      </c>
      <c r="B12" s="18" t="s">
        <v>29</v>
      </c>
      <c r="C12" s="18" t="s">
        <v>47</v>
      </c>
      <c r="D12" s="18">
        <f t="shared" si="0"/>
        <v>76</v>
      </c>
      <c r="E12" s="18" t="s">
        <v>206</v>
      </c>
      <c r="F12" s="18">
        <v>18774572183</v>
      </c>
      <c r="G12" s="18" t="s">
        <v>25</v>
      </c>
      <c r="H12" s="20" t="s">
        <v>38</v>
      </c>
      <c r="I12" s="18" t="s">
        <v>33</v>
      </c>
      <c r="J12" s="91" t="s">
        <v>207</v>
      </c>
      <c r="K12" s="18"/>
      <c r="L12" s="18">
        <v>800</v>
      </c>
      <c r="M12" s="18">
        <v>560</v>
      </c>
      <c r="N12" s="18">
        <f t="shared" si="1"/>
        <v>1680</v>
      </c>
      <c r="O12" s="18">
        <v>240</v>
      </c>
      <c r="P12" s="18">
        <f t="shared" si="2"/>
        <v>720</v>
      </c>
      <c r="Q12" s="59"/>
    </row>
    <row r="13" s="1" customFormat="1" ht="28" customHeight="1" spans="1:17">
      <c r="A13" s="17">
        <v>9</v>
      </c>
      <c r="B13" s="18" t="s">
        <v>52</v>
      </c>
      <c r="C13" s="18" t="s">
        <v>53</v>
      </c>
      <c r="D13" s="18">
        <f t="shared" si="0"/>
        <v>72</v>
      </c>
      <c r="E13" s="92" t="s">
        <v>54</v>
      </c>
      <c r="F13" s="18">
        <v>15717541759</v>
      </c>
      <c r="G13" s="18" t="s">
        <v>25</v>
      </c>
      <c r="H13" s="20" t="s">
        <v>26</v>
      </c>
      <c r="I13" s="18" t="s">
        <v>33</v>
      </c>
      <c r="J13" s="91" t="s">
        <v>56</v>
      </c>
      <c r="K13" s="18"/>
      <c r="L13" s="18">
        <v>400</v>
      </c>
      <c r="M13" s="18">
        <v>280</v>
      </c>
      <c r="N13" s="18">
        <f t="shared" si="1"/>
        <v>840</v>
      </c>
      <c r="O13" s="18">
        <v>120</v>
      </c>
      <c r="P13" s="18">
        <f t="shared" si="2"/>
        <v>360</v>
      </c>
      <c r="Q13" s="59"/>
    </row>
    <row r="14" s="1" customFormat="1" ht="28" customHeight="1" spans="1:17">
      <c r="A14" s="17">
        <v>10</v>
      </c>
      <c r="B14" s="18" t="s">
        <v>40</v>
      </c>
      <c r="C14" s="18" t="s">
        <v>57</v>
      </c>
      <c r="D14" s="18">
        <f t="shared" si="0"/>
        <v>72</v>
      </c>
      <c r="E14" s="92" t="s">
        <v>58</v>
      </c>
      <c r="F14" s="18">
        <v>18774572821</v>
      </c>
      <c r="G14" s="18" t="s">
        <v>25</v>
      </c>
      <c r="H14" s="20" t="s">
        <v>26</v>
      </c>
      <c r="I14" s="18" t="s">
        <v>33</v>
      </c>
      <c r="J14" s="91" t="s">
        <v>59</v>
      </c>
      <c r="K14" s="18"/>
      <c r="L14" s="18">
        <v>400</v>
      </c>
      <c r="M14" s="18">
        <v>280</v>
      </c>
      <c r="N14" s="18">
        <f t="shared" si="1"/>
        <v>840</v>
      </c>
      <c r="O14" s="18">
        <v>120</v>
      </c>
      <c r="P14" s="18">
        <f t="shared" si="2"/>
        <v>360</v>
      </c>
      <c r="Q14" s="59"/>
    </row>
    <row r="15" s="1" customFormat="1" ht="28" customHeight="1" spans="1:17">
      <c r="A15" s="17">
        <v>11</v>
      </c>
      <c r="B15" s="18" t="s">
        <v>60</v>
      </c>
      <c r="C15" s="18" t="s">
        <v>61</v>
      </c>
      <c r="D15" s="18">
        <f t="shared" si="0"/>
        <v>67</v>
      </c>
      <c r="E15" s="18" t="s">
        <v>62</v>
      </c>
      <c r="F15" s="18">
        <v>13874594227</v>
      </c>
      <c r="G15" s="18" t="s">
        <v>25</v>
      </c>
      <c r="H15" s="20" t="s">
        <v>26</v>
      </c>
      <c r="I15" s="18" t="s">
        <v>33</v>
      </c>
      <c r="J15" s="91" t="s">
        <v>63</v>
      </c>
      <c r="K15" s="18"/>
      <c r="L15" s="18">
        <v>400</v>
      </c>
      <c r="M15" s="18">
        <v>280</v>
      </c>
      <c r="N15" s="38">
        <f t="shared" si="1"/>
        <v>840</v>
      </c>
      <c r="O15" s="18">
        <v>120</v>
      </c>
      <c r="P15" s="18">
        <f t="shared" ref="P15:P18" si="3">O15*2</f>
        <v>240</v>
      </c>
      <c r="Q15" s="59"/>
    </row>
    <row r="16" s="1" customFormat="1" ht="30" customHeight="1" spans="1:17">
      <c r="A16" s="21"/>
      <c r="B16" s="21"/>
      <c r="C16" s="21" t="s">
        <v>208</v>
      </c>
      <c r="D16" s="21"/>
      <c r="E16" s="22"/>
      <c r="F16" s="22"/>
      <c r="G16" s="21" t="s">
        <v>209</v>
      </c>
      <c r="H16" s="23"/>
      <c r="I16" s="21"/>
      <c r="J16" s="39" t="s">
        <v>210</v>
      </c>
      <c r="K16" s="40"/>
      <c r="L16" s="21"/>
      <c r="M16" s="21"/>
      <c r="N16" s="41"/>
      <c r="Q16" s="2"/>
    </row>
    <row r="17" s="1" customFormat="1" ht="28" customHeight="1" spans="1:17">
      <c r="A17" s="17">
        <v>12</v>
      </c>
      <c r="B17" s="18" t="s">
        <v>40</v>
      </c>
      <c r="C17" s="18" t="s">
        <v>64</v>
      </c>
      <c r="D17" s="18">
        <f>2023-MID(E17,7,4)</f>
        <v>73</v>
      </c>
      <c r="E17" s="18" t="s">
        <v>65</v>
      </c>
      <c r="F17" s="18" t="s">
        <v>66</v>
      </c>
      <c r="G17" s="18" t="s">
        <v>25</v>
      </c>
      <c r="H17" s="20" t="s">
        <v>26</v>
      </c>
      <c r="I17" s="18" t="s">
        <v>33</v>
      </c>
      <c r="J17" s="91" t="s">
        <v>67</v>
      </c>
      <c r="K17" s="18"/>
      <c r="L17" s="18">
        <v>400</v>
      </c>
      <c r="M17" s="18">
        <v>280</v>
      </c>
      <c r="N17" s="38">
        <v>840</v>
      </c>
      <c r="O17" s="18">
        <v>120</v>
      </c>
      <c r="P17" s="18">
        <f t="shared" si="3"/>
        <v>240</v>
      </c>
      <c r="Q17" s="59"/>
    </row>
    <row r="18" s="1" customFormat="1" ht="28" customHeight="1" spans="1:17">
      <c r="A18" s="17">
        <v>13</v>
      </c>
      <c r="B18" s="18" t="s">
        <v>68</v>
      </c>
      <c r="C18" s="18" t="s">
        <v>69</v>
      </c>
      <c r="D18" s="18">
        <f>2023-MID(E18,7,4)</f>
        <v>70</v>
      </c>
      <c r="E18" s="18" t="s">
        <v>70</v>
      </c>
      <c r="F18" s="18">
        <v>15576562878</v>
      </c>
      <c r="G18" s="18" t="s">
        <v>25</v>
      </c>
      <c r="H18" s="20" t="s">
        <v>26</v>
      </c>
      <c r="I18" s="18" t="s">
        <v>33</v>
      </c>
      <c r="J18" s="91" t="s">
        <v>71</v>
      </c>
      <c r="K18" s="18"/>
      <c r="L18" s="18">
        <v>400</v>
      </c>
      <c r="M18" s="18">
        <v>280</v>
      </c>
      <c r="N18" s="38">
        <v>840</v>
      </c>
      <c r="O18" s="18">
        <v>120</v>
      </c>
      <c r="P18" s="18">
        <f t="shared" si="3"/>
        <v>240</v>
      </c>
      <c r="Q18" s="59"/>
    </row>
    <row r="19" s="1" customFormat="1" ht="28" customHeight="1" spans="1:17">
      <c r="A19" s="17">
        <v>14</v>
      </c>
      <c r="B19" s="18" t="s">
        <v>72</v>
      </c>
      <c r="C19" s="18" t="s">
        <v>73</v>
      </c>
      <c r="D19" s="18">
        <f>2023-MID(E19,7,4)</f>
        <v>76</v>
      </c>
      <c r="E19" s="92" t="s">
        <v>74</v>
      </c>
      <c r="F19" s="18">
        <v>13874416107</v>
      </c>
      <c r="G19" s="18" t="s">
        <v>25</v>
      </c>
      <c r="H19" s="20" t="s">
        <v>75</v>
      </c>
      <c r="I19" s="18" t="s">
        <v>76</v>
      </c>
      <c r="J19" s="33" t="s">
        <v>77</v>
      </c>
      <c r="K19" s="18"/>
      <c r="L19" s="18">
        <v>500</v>
      </c>
      <c r="M19" s="18">
        <v>350</v>
      </c>
      <c r="N19" s="18">
        <f>M19*3</f>
        <v>1050</v>
      </c>
      <c r="O19" s="18">
        <v>150</v>
      </c>
      <c r="P19" s="18">
        <f>O19*3</f>
        <v>450</v>
      </c>
      <c r="Q19" s="59"/>
    </row>
    <row r="20" s="1" customFormat="1" ht="28" customHeight="1" spans="1:17">
      <c r="A20" s="17">
        <v>15</v>
      </c>
      <c r="B20" s="18" t="s">
        <v>78</v>
      </c>
      <c r="C20" s="18" t="s">
        <v>79</v>
      </c>
      <c r="D20" s="18">
        <f>2023-MID(E20,7,4)</f>
        <v>70</v>
      </c>
      <c r="E20" s="92" t="s">
        <v>80</v>
      </c>
      <c r="F20" s="18">
        <v>15874586908</v>
      </c>
      <c r="G20" s="18" t="s">
        <v>25</v>
      </c>
      <c r="H20" s="20" t="s">
        <v>75</v>
      </c>
      <c r="I20" s="18" t="s">
        <v>76</v>
      </c>
      <c r="J20" s="33" t="s">
        <v>81</v>
      </c>
      <c r="K20" s="18"/>
      <c r="L20" s="18">
        <v>600</v>
      </c>
      <c r="M20" s="18">
        <v>420</v>
      </c>
      <c r="N20" s="18">
        <f>M20*3</f>
        <v>1260</v>
      </c>
      <c r="O20" s="18">
        <v>180</v>
      </c>
      <c r="P20" s="18">
        <f>O20*3</f>
        <v>540</v>
      </c>
      <c r="Q20" s="59"/>
    </row>
    <row r="21" s="1" customFormat="1" ht="28" customHeight="1" spans="1:17">
      <c r="A21" s="17">
        <v>16</v>
      </c>
      <c r="B21" s="18" t="s">
        <v>82</v>
      </c>
      <c r="C21" s="18" t="s">
        <v>83</v>
      </c>
      <c r="D21" s="18">
        <f t="shared" ref="D21:D34" si="4">2023-MID(E21,7,4)</f>
        <v>66</v>
      </c>
      <c r="E21" s="92" t="s">
        <v>84</v>
      </c>
      <c r="F21" s="18">
        <v>15367571157</v>
      </c>
      <c r="G21" s="18" t="s">
        <v>25</v>
      </c>
      <c r="H21" s="20" t="s">
        <v>55</v>
      </c>
      <c r="I21" s="18" t="s">
        <v>76</v>
      </c>
      <c r="J21" s="33" t="s">
        <v>85</v>
      </c>
      <c r="K21" s="18"/>
      <c r="L21" s="18">
        <v>500</v>
      </c>
      <c r="M21" s="18">
        <v>350</v>
      </c>
      <c r="N21" s="18">
        <f t="shared" ref="N21:N34" si="5">M21*3</f>
        <v>1050</v>
      </c>
      <c r="O21" s="18">
        <v>150</v>
      </c>
      <c r="P21" s="18">
        <f t="shared" ref="P21:P34" si="6">O21*3</f>
        <v>450</v>
      </c>
      <c r="Q21" s="59"/>
    </row>
    <row r="22" s="1" customFormat="1" ht="28" customHeight="1" spans="1:17">
      <c r="A22" s="17">
        <v>17</v>
      </c>
      <c r="B22" s="18" t="s">
        <v>86</v>
      </c>
      <c r="C22" s="18" t="s">
        <v>87</v>
      </c>
      <c r="D22" s="18">
        <f t="shared" si="4"/>
        <v>85</v>
      </c>
      <c r="E22" s="18" t="s">
        <v>88</v>
      </c>
      <c r="F22" s="18">
        <v>18774583423</v>
      </c>
      <c r="G22" s="18" t="s">
        <v>25</v>
      </c>
      <c r="H22" s="20" t="s">
        <v>55</v>
      </c>
      <c r="I22" s="18" t="s">
        <v>76</v>
      </c>
      <c r="J22" s="33" t="s">
        <v>89</v>
      </c>
      <c r="K22" s="18"/>
      <c r="L22" s="18">
        <v>600</v>
      </c>
      <c r="M22" s="18">
        <v>420</v>
      </c>
      <c r="N22" s="18">
        <f t="shared" si="5"/>
        <v>1260</v>
      </c>
      <c r="O22" s="18">
        <v>180</v>
      </c>
      <c r="P22" s="18">
        <f t="shared" si="6"/>
        <v>540</v>
      </c>
      <c r="Q22" s="59"/>
    </row>
    <row r="23" s="1" customFormat="1" ht="28" customHeight="1" spans="1:17">
      <c r="A23" s="17">
        <v>18</v>
      </c>
      <c r="B23" s="18" t="s">
        <v>90</v>
      </c>
      <c r="C23" s="18" t="s">
        <v>91</v>
      </c>
      <c r="D23" s="18">
        <f t="shared" si="4"/>
        <v>80</v>
      </c>
      <c r="E23" s="92" t="s">
        <v>92</v>
      </c>
      <c r="F23" s="18">
        <v>15107455017</v>
      </c>
      <c r="G23" s="18" t="s">
        <v>25</v>
      </c>
      <c r="H23" s="20" t="s">
        <v>26</v>
      </c>
      <c r="I23" s="18" t="s">
        <v>76</v>
      </c>
      <c r="J23" s="33" t="s">
        <v>93</v>
      </c>
      <c r="K23" s="18"/>
      <c r="L23" s="18">
        <f>(N23+P23)/3</f>
        <v>300</v>
      </c>
      <c r="M23" s="18">
        <v>210</v>
      </c>
      <c r="N23" s="18">
        <f t="shared" si="5"/>
        <v>630</v>
      </c>
      <c r="O23" s="18">
        <v>90</v>
      </c>
      <c r="P23" s="18">
        <f t="shared" si="6"/>
        <v>270</v>
      </c>
      <c r="Q23" s="59"/>
    </row>
    <row r="24" s="1" customFormat="1" ht="28" customHeight="1" spans="1:17">
      <c r="A24" s="17">
        <v>19</v>
      </c>
      <c r="B24" s="18" t="s">
        <v>94</v>
      </c>
      <c r="C24" s="18" t="s">
        <v>95</v>
      </c>
      <c r="D24" s="18">
        <f t="shared" si="4"/>
        <v>66</v>
      </c>
      <c r="E24" s="92" t="s">
        <v>96</v>
      </c>
      <c r="F24" s="18">
        <v>15274515290</v>
      </c>
      <c r="G24" s="18" t="s">
        <v>25</v>
      </c>
      <c r="H24" s="20" t="s">
        <v>26</v>
      </c>
      <c r="I24" s="18" t="s">
        <v>76</v>
      </c>
      <c r="J24" s="33" t="s">
        <v>97</v>
      </c>
      <c r="K24" s="18"/>
      <c r="L24" s="18">
        <v>500</v>
      </c>
      <c r="M24" s="18">
        <v>350</v>
      </c>
      <c r="N24" s="18">
        <f t="shared" si="5"/>
        <v>1050</v>
      </c>
      <c r="O24" s="18">
        <v>150</v>
      </c>
      <c r="P24" s="18">
        <f t="shared" si="6"/>
        <v>450</v>
      </c>
      <c r="Q24" s="59"/>
    </row>
    <row r="25" s="1" customFormat="1" ht="28" customHeight="1" spans="1:17">
      <c r="A25" s="17">
        <v>20</v>
      </c>
      <c r="B25" s="18" t="s">
        <v>98</v>
      </c>
      <c r="C25" s="18" t="s">
        <v>99</v>
      </c>
      <c r="D25" s="18">
        <f t="shared" si="4"/>
        <v>73</v>
      </c>
      <c r="E25" s="92" t="s">
        <v>100</v>
      </c>
      <c r="F25" s="18">
        <v>15576586068</v>
      </c>
      <c r="G25" s="18" t="s">
        <v>25</v>
      </c>
      <c r="H25" s="20" t="s">
        <v>26</v>
      </c>
      <c r="I25" s="18" t="s">
        <v>76</v>
      </c>
      <c r="J25" s="33" t="s">
        <v>101</v>
      </c>
      <c r="K25" s="18"/>
      <c r="L25" s="18">
        <f>(N25+P25)/3</f>
        <v>300</v>
      </c>
      <c r="M25" s="18">
        <v>210</v>
      </c>
      <c r="N25" s="18">
        <f t="shared" si="5"/>
        <v>630</v>
      </c>
      <c r="O25" s="18">
        <v>90</v>
      </c>
      <c r="P25" s="18">
        <f t="shared" si="6"/>
        <v>270</v>
      </c>
      <c r="Q25" s="59"/>
    </row>
    <row r="26" s="1" customFormat="1" ht="28" customHeight="1" spans="1:17">
      <c r="A26" s="17">
        <v>21</v>
      </c>
      <c r="B26" s="18" t="s">
        <v>82</v>
      </c>
      <c r="C26" s="18" t="s">
        <v>102</v>
      </c>
      <c r="D26" s="18">
        <f t="shared" si="4"/>
        <v>61</v>
      </c>
      <c r="E26" s="92" t="s">
        <v>103</v>
      </c>
      <c r="F26" s="18">
        <v>13874456914</v>
      </c>
      <c r="G26" s="18" t="s">
        <v>25</v>
      </c>
      <c r="H26" s="20" t="s">
        <v>26</v>
      </c>
      <c r="I26" s="18" t="s">
        <v>76</v>
      </c>
      <c r="J26" s="33" t="s">
        <v>104</v>
      </c>
      <c r="K26" s="18"/>
      <c r="L26" s="18">
        <v>500</v>
      </c>
      <c r="M26" s="18">
        <v>350</v>
      </c>
      <c r="N26" s="18">
        <f t="shared" si="5"/>
        <v>1050</v>
      </c>
      <c r="O26" s="18">
        <v>150</v>
      </c>
      <c r="P26" s="18">
        <f t="shared" si="6"/>
        <v>450</v>
      </c>
      <c r="Q26" s="59"/>
    </row>
    <row r="27" s="1" customFormat="1" ht="28" customHeight="1" spans="1:17">
      <c r="A27" s="17">
        <v>22</v>
      </c>
      <c r="B27" s="18" t="s">
        <v>98</v>
      </c>
      <c r="C27" s="18" t="s">
        <v>105</v>
      </c>
      <c r="D27" s="18">
        <f t="shared" si="4"/>
        <v>67</v>
      </c>
      <c r="E27" s="18" t="s">
        <v>106</v>
      </c>
      <c r="F27" s="18">
        <v>13272284761</v>
      </c>
      <c r="G27" s="18" t="s">
        <v>25</v>
      </c>
      <c r="H27" s="20" t="s">
        <v>26</v>
      </c>
      <c r="I27" s="18" t="s">
        <v>76</v>
      </c>
      <c r="J27" s="33" t="s">
        <v>107</v>
      </c>
      <c r="K27" s="18"/>
      <c r="L27" s="18">
        <f>(N27+P27)/3</f>
        <v>300</v>
      </c>
      <c r="M27" s="18">
        <v>210</v>
      </c>
      <c r="N27" s="18">
        <f t="shared" si="5"/>
        <v>630</v>
      </c>
      <c r="O27" s="18">
        <v>90</v>
      </c>
      <c r="P27" s="18">
        <f t="shared" si="6"/>
        <v>270</v>
      </c>
      <c r="Q27" s="59"/>
    </row>
    <row r="28" s="1" customFormat="1" ht="28" customHeight="1" spans="1:17">
      <c r="A28" s="17">
        <v>23</v>
      </c>
      <c r="B28" s="18" t="s">
        <v>108</v>
      </c>
      <c r="C28" s="18" t="s">
        <v>109</v>
      </c>
      <c r="D28" s="18">
        <f t="shared" si="4"/>
        <v>64</v>
      </c>
      <c r="E28" s="18" t="s">
        <v>110</v>
      </c>
      <c r="F28" s="18">
        <v>18574558558</v>
      </c>
      <c r="G28" s="18" t="s">
        <v>25</v>
      </c>
      <c r="H28" s="20" t="s">
        <v>26</v>
      </c>
      <c r="I28" s="18" t="s">
        <v>76</v>
      </c>
      <c r="J28" s="93" t="s">
        <v>111</v>
      </c>
      <c r="K28" s="38"/>
      <c r="L28" s="18">
        <v>600</v>
      </c>
      <c r="M28" s="18">
        <v>420</v>
      </c>
      <c r="N28" s="18">
        <f t="shared" si="5"/>
        <v>1260</v>
      </c>
      <c r="O28" s="18">
        <v>180</v>
      </c>
      <c r="P28" s="18">
        <f t="shared" si="6"/>
        <v>540</v>
      </c>
      <c r="Q28" s="59"/>
    </row>
    <row r="29" s="1" customFormat="1" ht="28" customHeight="1" spans="1:17">
      <c r="A29" s="17">
        <v>24</v>
      </c>
      <c r="B29" s="18"/>
      <c r="C29" s="18"/>
      <c r="D29" s="18"/>
      <c r="E29" s="18"/>
      <c r="F29" s="18"/>
      <c r="G29" s="18"/>
      <c r="H29" s="20"/>
      <c r="I29" s="18"/>
      <c r="J29" s="42"/>
      <c r="K29" s="43"/>
      <c r="L29" s="18"/>
      <c r="M29" s="18"/>
      <c r="N29" s="18"/>
      <c r="O29" s="18"/>
      <c r="P29" s="18"/>
      <c r="Q29" s="59"/>
    </row>
    <row r="30" s="1" customFormat="1" ht="28" customHeight="1" spans="1:17">
      <c r="A30" s="17">
        <v>25</v>
      </c>
      <c r="B30" s="18" t="s">
        <v>117</v>
      </c>
      <c r="C30" s="18" t="s">
        <v>118</v>
      </c>
      <c r="D30" s="18">
        <f t="shared" ref="D30:D35" si="7">2023-MID(E30,7,4)</f>
        <v>69</v>
      </c>
      <c r="E30" s="92" t="s">
        <v>119</v>
      </c>
      <c r="F30" s="18">
        <v>15211549552</v>
      </c>
      <c r="G30" s="18" t="s">
        <v>25</v>
      </c>
      <c r="H30" s="20" t="s">
        <v>26</v>
      </c>
      <c r="I30" s="18" t="s">
        <v>120</v>
      </c>
      <c r="J30" s="91" t="s">
        <v>121</v>
      </c>
      <c r="K30" s="18"/>
      <c r="L30" s="18">
        <f t="shared" ref="L30:L35" si="8">(N30+P30)/3</f>
        <v>500</v>
      </c>
      <c r="M30" s="18">
        <v>350</v>
      </c>
      <c r="N30" s="18">
        <f t="shared" ref="N30:N35" si="9">M30*3</f>
        <v>1050</v>
      </c>
      <c r="O30" s="18">
        <v>150</v>
      </c>
      <c r="P30" s="18">
        <f t="shared" ref="P30:P35" si="10">O30*3</f>
        <v>450</v>
      </c>
      <c r="Q30" s="59"/>
    </row>
    <row r="31" s="1" customFormat="1" ht="28" customHeight="1" spans="1:17">
      <c r="A31" s="17">
        <v>26</v>
      </c>
      <c r="B31" s="18" t="s">
        <v>122</v>
      </c>
      <c r="C31" s="18" t="s">
        <v>123</v>
      </c>
      <c r="D31" s="18">
        <f t="shared" si="7"/>
        <v>71</v>
      </c>
      <c r="E31" s="92" t="s">
        <v>124</v>
      </c>
      <c r="F31" s="18">
        <v>15526122996</v>
      </c>
      <c r="G31" s="18" t="s">
        <v>25</v>
      </c>
      <c r="H31" s="20" t="s">
        <v>26</v>
      </c>
      <c r="I31" s="18" t="s">
        <v>120</v>
      </c>
      <c r="J31" s="93" t="s">
        <v>125</v>
      </c>
      <c r="K31" s="38"/>
      <c r="L31" s="18">
        <f t="shared" si="8"/>
        <v>500</v>
      </c>
      <c r="M31" s="18">
        <v>350</v>
      </c>
      <c r="N31" s="18">
        <f t="shared" si="9"/>
        <v>1050</v>
      </c>
      <c r="O31" s="18">
        <v>150</v>
      </c>
      <c r="P31" s="18">
        <f t="shared" si="10"/>
        <v>450</v>
      </c>
      <c r="Q31" s="59"/>
    </row>
    <row r="32" s="1" customFormat="1" ht="28" customHeight="1" spans="1:17">
      <c r="A32" s="17">
        <v>27</v>
      </c>
      <c r="B32" s="18" t="s">
        <v>126</v>
      </c>
      <c r="C32" s="18" t="s">
        <v>127</v>
      </c>
      <c r="D32" s="18">
        <f t="shared" si="7"/>
        <v>74</v>
      </c>
      <c r="E32" s="92" t="s">
        <v>128</v>
      </c>
      <c r="F32" s="18">
        <v>13874469745</v>
      </c>
      <c r="G32" s="18" t="s">
        <v>25</v>
      </c>
      <c r="H32" s="20" t="s">
        <v>26</v>
      </c>
      <c r="I32" s="18" t="s">
        <v>120</v>
      </c>
      <c r="J32" s="91" t="s">
        <v>129</v>
      </c>
      <c r="K32" s="18"/>
      <c r="L32" s="18">
        <f t="shared" si="8"/>
        <v>500</v>
      </c>
      <c r="M32" s="18">
        <v>350</v>
      </c>
      <c r="N32" s="18">
        <f t="shared" si="9"/>
        <v>1050</v>
      </c>
      <c r="O32" s="18">
        <v>150</v>
      </c>
      <c r="P32" s="18">
        <f t="shared" si="10"/>
        <v>450</v>
      </c>
      <c r="Q32" s="59"/>
    </row>
    <row r="33" s="1" customFormat="1" ht="28" customHeight="1" spans="1:17">
      <c r="A33" s="17">
        <v>28</v>
      </c>
      <c r="B33" s="18" t="s">
        <v>117</v>
      </c>
      <c r="C33" s="18" t="s">
        <v>130</v>
      </c>
      <c r="D33" s="18">
        <f t="shared" si="7"/>
        <v>71</v>
      </c>
      <c r="E33" s="92" t="s">
        <v>131</v>
      </c>
      <c r="F33" s="18">
        <v>19918555723</v>
      </c>
      <c r="G33" s="18" t="s">
        <v>25</v>
      </c>
      <c r="H33" s="20" t="s">
        <v>26</v>
      </c>
      <c r="I33" s="18" t="s">
        <v>120</v>
      </c>
      <c r="J33" s="91" t="s">
        <v>132</v>
      </c>
      <c r="K33" s="18"/>
      <c r="L33" s="18">
        <f t="shared" si="8"/>
        <v>500</v>
      </c>
      <c r="M33" s="18">
        <v>350</v>
      </c>
      <c r="N33" s="18">
        <f t="shared" si="9"/>
        <v>1050</v>
      </c>
      <c r="O33" s="18">
        <v>150</v>
      </c>
      <c r="P33" s="18">
        <f t="shared" si="10"/>
        <v>450</v>
      </c>
      <c r="Q33" s="59"/>
    </row>
    <row r="34" s="1" customFormat="1" ht="28" customHeight="1" spans="1:17">
      <c r="A34" s="17">
        <v>29</v>
      </c>
      <c r="B34" s="18" t="s">
        <v>126</v>
      </c>
      <c r="C34" s="18" t="s">
        <v>133</v>
      </c>
      <c r="D34" s="18">
        <f t="shared" si="7"/>
        <v>73</v>
      </c>
      <c r="E34" s="92" t="s">
        <v>134</v>
      </c>
      <c r="F34" s="18">
        <v>13085471467</v>
      </c>
      <c r="G34" s="18" t="s">
        <v>25</v>
      </c>
      <c r="H34" s="20" t="s">
        <v>26</v>
      </c>
      <c r="I34" s="18" t="s">
        <v>120</v>
      </c>
      <c r="J34" s="93" t="s">
        <v>135</v>
      </c>
      <c r="K34" s="38"/>
      <c r="L34" s="18">
        <f t="shared" si="8"/>
        <v>500</v>
      </c>
      <c r="M34" s="18">
        <v>350</v>
      </c>
      <c r="N34" s="18">
        <f t="shared" si="9"/>
        <v>1050</v>
      </c>
      <c r="O34" s="18">
        <v>150</v>
      </c>
      <c r="P34" s="18">
        <f t="shared" si="10"/>
        <v>450</v>
      </c>
      <c r="Q34" s="59"/>
    </row>
    <row r="35" s="1" customFormat="1" ht="28" customHeight="1" spans="1:17">
      <c r="A35" s="17">
        <v>30</v>
      </c>
      <c r="B35" s="18" t="s">
        <v>126</v>
      </c>
      <c r="C35" s="18" t="s">
        <v>136</v>
      </c>
      <c r="D35" s="18">
        <f t="shared" si="7"/>
        <v>73</v>
      </c>
      <c r="E35" s="92" t="s">
        <v>137</v>
      </c>
      <c r="F35" s="18">
        <v>15580737431</v>
      </c>
      <c r="G35" s="18" t="s">
        <v>25</v>
      </c>
      <c r="H35" s="20" t="s">
        <v>26</v>
      </c>
      <c r="I35" s="18" t="s">
        <v>120</v>
      </c>
      <c r="J35" s="91" t="s">
        <v>138</v>
      </c>
      <c r="K35" s="18"/>
      <c r="L35" s="18">
        <f t="shared" si="8"/>
        <v>500</v>
      </c>
      <c r="M35" s="18">
        <v>350</v>
      </c>
      <c r="N35" s="18">
        <f t="shared" si="9"/>
        <v>1050</v>
      </c>
      <c r="O35" s="18">
        <v>150</v>
      </c>
      <c r="P35" s="18">
        <f t="shared" si="10"/>
        <v>450</v>
      </c>
      <c r="Q35" s="59"/>
    </row>
    <row r="36" s="1" customFormat="1" ht="30" customHeight="1" spans="1:17">
      <c r="A36" s="21"/>
      <c r="B36" s="21"/>
      <c r="C36" s="21" t="s">
        <v>208</v>
      </c>
      <c r="D36" s="21"/>
      <c r="E36" s="22"/>
      <c r="F36" s="22"/>
      <c r="G36" s="21" t="s">
        <v>209</v>
      </c>
      <c r="H36" s="23"/>
      <c r="I36" s="21"/>
      <c r="J36" s="39" t="s">
        <v>210</v>
      </c>
      <c r="K36" s="40"/>
      <c r="L36" s="21"/>
      <c r="M36" s="21"/>
      <c r="N36" s="21"/>
      <c r="Q36" s="2"/>
    </row>
    <row r="37" s="1" customFormat="1" ht="28" customHeight="1" spans="1:17">
      <c r="A37" s="17">
        <v>31</v>
      </c>
      <c r="B37" s="18" t="s">
        <v>139</v>
      </c>
      <c r="C37" s="18" t="s">
        <v>140</v>
      </c>
      <c r="D37" s="18">
        <f>2023-MID(E37,7,4)</f>
        <v>69</v>
      </c>
      <c r="E37" s="92" t="s">
        <v>141</v>
      </c>
      <c r="F37" s="18">
        <v>15874599776</v>
      </c>
      <c r="G37" s="18" t="s">
        <v>25</v>
      </c>
      <c r="H37" s="20" t="s">
        <v>26</v>
      </c>
      <c r="I37" s="18" t="s">
        <v>120</v>
      </c>
      <c r="J37" s="91" t="s">
        <v>142</v>
      </c>
      <c r="K37" s="18"/>
      <c r="L37" s="18">
        <f>(N37+P37)/3</f>
        <v>500</v>
      </c>
      <c r="M37" s="18">
        <v>350</v>
      </c>
      <c r="N37" s="18">
        <f>M37*3</f>
        <v>1050</v>
      </c>
      <c r="O37" s="18">
        <v>150</v>
      </c>
      <c r="P37" s="18">
        <f t="shared" ref="P37:P42" si="11">O37*3</f>
        <v>450</v>
      </c>
      <c r="Q37" s="59"/>
    </row>
    <row r="38" s="1" customFormat="1" ht="28" customHeight="1" spans="1:17">
      <c r="A38" s="17">
        <v>32</v>
      </c>
      <c r="B38" s="18" t="s">
        <v>139</v>
      </c>
      <c r="C38" s="18" t="s">
        <v>143</v>
      </c>
      <c r="D38" s="18">
        <f>2023-MID(E38,7,4)</f>
        <v>66</v>
      </c>
      <c r="E38" s="92" t="s">
        <v>144</v>
      </c>
      <c r="F38" s="18">
        <v>13787586260</v>
      </c>
      <c r="G38" s="18" t="s">
        <v>25</v>
      </c>
      <c r="H38" s="20" t="s">
        <v>26</v>
      </c>
      <c r="I38" s="18" t="s">
        <v>120</v>
      </c>
      <c r="J38" s="91" t="s">
        <v>145</v>
      </c>
      <c r="K38" s="18"/>
      <c r="L38" s="18">
        <f>(N38+P38)/3</f>
        <v>500</v>
      </c>
      <c r="M38" s="18">
        <v>350</v>
      </c>
      <c r="N38" s="18">
        <f>M38*3</f>
        <v>1050</v>
      </c>
      <c r="O38" s="18">
        <v>150</v>
      </c>
      <c r="P38" s="18">
        <f t="shared" si="11"/>
        <v>450</v>
      </c>
      <c r="Q38" s="59"/>
    </row>
    <row r="39" s="1" customFormat="1" ht="28" customHeight="1" spans="1:17">
      <c r="A39" s="17">
        <v>33</v>
      </c>
      <c r="B39" s="18" t="s">
        <v>122</v>
      </c>
      <c r="C39" s="18" t="s">
        <v>146</v>
      </c>
      <c r="D39" s="18">
        <f>2023-MID(E39,7,4)</f>
        <v>60</v>
      </c>
      <c r="E39" s="92" t="s">
        <v>147</v>
      </c>
      <c r="F39" s="18">
        <v>18390305843</v>
      </c>
      <c r="G39" s="18" t="s">
        <v>25</v>
      </c>
      <c r="H39" s="20" t="s">
        <v>26</v>
      </c>
      <c r="I39" s="18" t="s">
        <v>120</v>
      </c>
      <c r="J39" s="91" t="s">
        <v>148</v>
      </c>
      <c r="K39" s="18"/>
      <c r="L39" s="18">
        <v>500</v>
      </c>
      <c r="M39" s="18">
        <v>350</v>
      </c>
      <c r="N39" s="38">
        <v>1050</v>
      </c>
      <c r="O39" s="18">
        <v>150</v>
      </c>
      <c r="P39" s="38">
        <v>450</v>
      </c>
      <c r="Q39" s="59"/>
    </row>
    <row r="40" s="1" customFormat="1" ht="28" customHeight="1" spans="1:17">
      <c r="A40" s="17">
        <v>34</v>
      </c>
      <c r="B40" s="24" t="s">
        <v>149</v>
      </c>
      <c r="C40" s="24" t="s">
        <v>150</v>
      </c>
      <c r="D40" s="24">
        <v>61</v>
      </c>
      <c r="E40" s="87" t="s">
        <v>151</v>
      </c>
      <c r="F40" s="25">
        <v>13874543172</v>
      </c>
      <c r="G40" s="24" t="s">
        <v>25</v>
      </c>
      <c r="H40" s="25" t="s">
        <v>26</v>
      </c>
      <c r="I40" s="24" t="s">
        <v>120</v>
      </c>
      <c r="J40" s="85" t="s">
        <v>152</v>
      </c>
      <c r="K40" s="24"/>
      <c r="L40" s="94" t="s">
        <v>152</v>
      </c>
      <c r="M40" s="24"/>
      <c r="N40" s="44">
        <v>1050</v>
      </c>
      <c r="O40" s="24"/>
      <c r="P40" s="24"/>
      <c r="Q40" s="60"/>
    </row>
    <row r="41" s="1" customFormat="1" ht="28" customHeight="1" spans="1:17">
      <c r="A41" s="17">
        <v>35</v>
      </c>
      <c r="B41" s="24" t="s">
        <v>139</v>
      </c>
      <c r="C41" s="24" t="s">
        <v>153</v>
      </c>
      <c r="D41" s="24">
        <v>60</v>
      </c>
      <c r="E41" s="87" t="s">
        <v>154</v>
      </c>
      <c r="F41" s="24">
        <v>15211515418</v>
      </c>
      <c r="G41" s="24" t="s">
        <v>25</v>
      </c>
      <c r="H41" s="24" t="s">
        <v>26</v>
      </c>
      <c r="I41" s="24" t="s">
        <v>120</v>
      </c>
      <c r="J41" s="89" t="s">
        <v>155</v>
      </c>
      <c r="K41" s="47"/>
      <c r="L41" s="87" t="s">
        <v>155</v>
      </c>
      <c r="M41" s="24"/>
      <c r="N41" s="24">
        <v>1050</v>
      </c>
      <c r="O41" s="24">
        <v>240</v>
      </c>
      <c r="P41" s="24">
        <f t="shared" si="11"/>
        <v>720</v>
      </c>
      <c r="Q41" s="24"/>
    </row>
    <row r="42" s="1" customFormat="1" ht="28" customHeight="1" spans="1:17">
      <c r="A42" s="17">
        <v>36</v>
      </c>
      <c r="B42" s="18" t="s">
        <v>157</v>
      </c>
      <c r="C42" s="18" t="s">
        <v>158</v>
      </c>
      <c r="D42" s="18">
        <f>2023-MID(E42,7,4)</f>
        <v>63</v>
      </c>
      <c r="E42" s="92" t="s">
        <v>159</v>
      </c>
      <c r="F42" s="18">
        <v>13974503675</v>
      </c>
      <c r="G42" s="18" t="s">
        <v>25</v>
      </c>
      <c r="H42" s="20" t="s">
        <v>26</v>
      </c>
      <c r="I42" s="18" t="s">
        <v>160</v>
      </c>
      <c r="J42" s="93" t="s">
        <v>161</v>
      </c>
      <c r="K42" s="37"/>
      <c r="L42" s="18">
        <f>(N42+P42)/3</f>
        <v>800</v>
      </c>
      <c r="M42" s="18">
        <v>560</v>
      </c>
      <c r="N42" s="18">
        <f>M42*3</f>
        <v>1680</v>
      </c>
      <c r="O42" s="18">
        <v>240</v>
      </c>
      <c r="P42" s="18">
        <f t="shared" si="11"/>
        <v>720</v>
      </c>
      <c r="Q42" s="59"/>
    </row>
    <row r="43" s="1" customFormat="1" ht="28" customHeight="1" spans="1:17">
      <c r="A43" s="17">
        <v>37</v>
      </c>
      <c r="B43" s="18" t="s">
        <v>162</v>
      </c>
      <c r="C43" s="18" t="s">
        <v>163</v>
      </c>
      <c r="D43" s="18">
        <f t="shared" ref="D43:D48" si="12">2023-MID(E43,7,4)</f>
        <v>70</v>
      </c>
      <c r="E43" s="18" t="s">
        <v>164</v>
      </c>
      <c r="F43" s="18">
        <v>15096228923</v>
      </c>
      <c r="G43" s="18" t="s">
        <v>25</v>
      </c>
      <c r="H43" s="20" t="s">
        <v>26</v>
      </c>
      <c r="I43" s="18" t="s">
        <v>160</v>
      </c>
      <c r="J43" s="93" t="s">
        <v>165</v>
      </c>
      <c r="K43" s="37"/>
      <c r="L43" s="18">
        <f t="shared" ref="L43:L48" si="13">(N43+P43)/3</f>
        <v>800</v>
      </c>
      <c r="M43" s="18">
        <v>560</v>
      </c>
      <c r="N43" s="18">
        <f t="shared" ref="N43:N48" si="14">M43*3</f>
        <v>1680</v>
      </c>
      <c r="O43" s="18">
        <v>240</v>
      </c>
      <c r="P43" s="18">
        <f t="shared" ref="P43:P48" si="15">O43*3</f>
        <v>720</v>
      </c>
      <c r="Q43" s="59"/>
    </row>
    <row r="44" s="1" customFormat="1" ht="28" customHeight="1" spans="1:17">
      <c r="A44" s="17">
        <v>38</v>
      </c>
      <c r="B44" s="18" t="s">
        <v>166</v>
      </c>
      <c r="C44" s="18" t="s">
        <v>167</v>
      </c>
      <c r="D44" s="18">
        <f t="shared" si="12"/>
        <v>68</v>
      </c>
      <c r="E44" s="18" t="s">
        <v>168</v>
      </c>
      <c r="F44" s="18">
        <v>17057215046</v>
      </c>
      <c r="G44" s="18" t="s">
        <v>25</v>
      </c>
      <c r="H44" s="20" t="s">
        <v>26</v>
      </c>
      <c r="I44" s="18" t="s">
        <v>160</v>
      </c>
      <c r="J44" s="91" t="s">
        <v>169</v>
      </c>
      <c r="K44" s="18"/>
      <c r="L44" s="18">
        <f t="shared" si="13"/>
        <v>800</v>
      </c>
      <c r="M44" s="18">
        <v>560</v>
      </c>
      <c r="N44" s="18">
        <f t="shared" si="14"/>
        <v>1680</v>
      </c>
      <c r="O44" s="18">
        <v>240</v>
      </c>
      <c r="P44" s="18">
        <f t="shared" si="15"/>
        <v>720</v>
      </c>
      <c r="Q44" s="59"/>
    </row>
    <row r="45" s="1" customFormat="1" ht="28" customHeight="1" spans="1:17">
      <c r="A45" s="17">
        <v>39</v>
      </c>
      <c r="B45" s="18" t="s">
        <v>170</v>
      </c>
      <c r="C45" s="18" t="s">
        <v>171</v>
      </c>
      <c r="D45" s="18">
        <f t="shared" si="12"/>
        <v>66</v>
      </c>
      <c r="E45" s="18" t="s">
        <v>172</v>
      </c>
      <c r="F45" s="18">
        <v>18174551397</v>
      </c>
      <c r="G45" s="18" t="s">
        <v>25</v>
      </c>
      <c r="H45" s="20" t="s">
        <v>26</v>
      </c>
      <c r="I45" s="18" t="s">
        <v>160</v>
      </c>
      <c r="J45" s="91" t="s">
        <v>173</v>
      </c>
      <c r="K45" s="18"/>
      <c r="L45" s="18">
        <f t="shared" si="13"/>
        <v>800</v>
      </c>
      <c r="M45" s="18">
        <v>560</v>
      </c>
      <c r="N45" s="18">
        <f t="shared" si="14"/>
        <v>1680</v>
      </c>
      <c r="O45" s="18">
        <v>240</v>
      </c>
      <c r="P45" s="18">
        <f t="shared" si="15"/>
        <v>720</v>
      </c>
      <c r="Q45" s="59"/>
    </row>
    <row r="46" s="1" customFormat="1" ht="28" customHeight="1" spans="1:17">
      <c r="A46" s="17">
        <v>40</v>
      </c>
      <c r="B46" s="18" t="s">
        <v>174</v>
      </c>
      <c r="C46" s="18" t="s">
        <v>175</v>
      </c>
      <c r="D46" s="18">
        <f t="shared" si="12"/>
        <v>82</v>
      </c>
      <c r="E46" s="92" t="s">
        <v>176</v>
      </c>
      <c r="F46" s="18">
        <v>13874524310</v>
      </c>
      <c r="G46" s="18" t="s">
        <v>25</v>
      </c>
      <c r="H46" s="20" t="s">
        <v>26</v>
      </c>
      <c r="I46" s="18" t="s">
        <v>177</v>
      </c>
      <c r="J46" s="95" t="s">
        <v>178</v>
      </c>
      <c r="K46" s="49"/>
      <c r="L46" s="18">
        <f t="shared" si="13"/>
        <v>800</v>
      </c>
      <c r="M46" s="18">
        <v>560</v>
      </c>
      <c r="N46" s="18">
        <f t="shared" si="14"/>
        <v>1680</v>
      </c>
      <c r="O46" s="18">
        <v>240</v>
      </c>
      <c r="P46" s="18">
        <f t="shared" si="15"/>
        <v>720</v>
      </c>
      <c r="Q46" s="59"/>
    </row>
    <row r="47" s="1" customFormat="1" ht="28" customHeight="1" spans="1:17">
      <c r="A47" s="17">
        <v>41</v>
      </c>
      <c r="B47" s="18" t="s">
        <v>179</v>
      </c>
      <c r="C47" s="18" t="s">
        <v>180</v>
      </c>
      <c r="D47" s="18">
        <f t="shared" si="12"/>
        <v>63</v>
      </c>
      <c r="E47" s="92" t="s">
        <v>181</v>
      </c>
      <c r="F47" s="18">
        <v>18774741231</v>
      </c>
      <c r="G47" s="18" t="s">
        <v>25</v>
      </c>
      <c r="H47" s="20" t="s">
        <v>26</v>
      </c>
      <c r="I47" s="18" t="s">
        <v>177</v>
      </c>
      <c r="J47" s="50" t="s">
        <v>182</v>
      </c>
      <c r="K47" s="51"/>
      <c r="L47" s="18">
        <f t="shared" si="13"/>
        <v>800</v>
      </c>
      <c r="M47" s="18">
        <v>560</v>
      </c>
      <c r="N47" s="18">
        <f t="shared" si="14"/>
        <v>1680</v>
      </c>
      <c r="O47" s="18">
        <v>240</v>
      </c>
      <c r="P47" s="18">
        <f t="shared" si="15"/>
        <v>720</v>
      </c>
      <c r="Q47" s="59"/>
    </row>
    <row r="48" s="1" customFormat="1" ht="28" customHeight="1" spans="1:17">
      <c r="A48" s="17">
        <v>42</v>
      </c>
      <c r="B48" s="18" t="s">
        <v>179</v>
      </c>
      <c r="C48" s="18" t="s">
        <v>183</v>
      </c>
      <c r="D48" s="18">
        <f t="shared" si="12"/>
        <v>65</v>
      </c>
      <c r="E48" s="92" t="s">
        <v>184</v>
      </c>
      <c r="F48" s="18">
        <v>15974008906</v>
      </c>
      <c r="G48" s="18" t="s">
        <v>25</v>
      </c>
      <c r="H48" s="20" t="s">
        <v>26</v>
      </c>
      <c r="I48" s="18" t="s">
        <v>177</v>
      </c>
      <c r="J48" s="96" t="s">
        <v>185</v>
      </c>
      <c r="K48" s="53"/>
      <c r="L48" s="18">
        <f t="shared" si="13"/>
        <v>800</v>
      </c>
      <c r="M48" s="18">
        <v>560</v>
      </c>
      <c r="N48" s="18">
        <f t="shared" si="14"/>
        <v>1680</v>
      </c>
      <c r="O48" s="18">
        <v>240</v>
      </c>
      <c r="P48" s="18">
        <f t="shared" si="15"/>
        <v>720</v>
      </c>
      <c r="Q48" s="59"/>
    </row>
    <row r="49" s="1" customFormat="1" ht="28" customHeight="1" spans="1:17">
      <c r="A49" s="17">
        <v>43</v>
      </c>
      <c r="B49" s="24" t="s">
        <v>186</v>
      </c>
      <c r="C49" s="24" t="s">
        <v>187</v>
      </c>
      <c r="D49" s="24">
        <v>69</v>
      </c>
      <c r="E49" s="87" t="s">
        <v>188</v>
      </c>
      <c r="F49" s="24">
        <v>15226455796</v>
      </c>
      <c r="G49" s="24" t="s">
        <v>25</v>
      </c>
      <c r="H49" s="25" t="s">
        <v>26</v>
      </c>
      <c r="I49" s="24" t="s">
        <v>191</v>
      </c>
      <c r="J49" s="90" t="s">
        <v>211</v>
      </c>
      <c r="K49" s="55"/>
      <c r="L49" s="24"/>
      <c r="M49" s="24"/>
      <c r="N49" s="24">
        <v>1050</v>
      </c>
      <c r="O49" s="24"/>
      <c r="P49" s="24"/>
      <c r="Q49" s="61"/>
    </row>
    <row r="50" s="1" customFormat="1" ht="28" customHeight="1" spans="1:17">
      <c r="A50" s="17">
        <v>44</v>
      </c>
      <c r="B50" s="24" t="s">
        <v>193</v>
      </c>
      <c r="C50" s="24" t="s">
        <v>194</v>
      </c>
      <c r="D50" s="24">
        <v>60</v>
      </c>
      <c r="E50" s="87" t="s">
        <v>195</v>
      </c>
      <c r="F50" s="24">
        <v>14786599630</v>
      </c>
      <c r="G50" s="24" t="s">
        <v>25</v>
      </c>
      <c r="H50" s="25" t="s">
        <v>26</v>
      </c>
      <c r="I50" s="24" t="s">
        <v>191</v>
      </c>
      <c r="J50" s="90" t="s">
        <v>212</v>
      </c>
      <c r="K50" s="55"/>
      <c r="L50" s="24"/>
      <c r="M50" s="24"/>
      <c r="N50" s="24">
        <v>1050</v>
      </c>
      <c r="O50" s="24"/>
      <c r="P50" s="24"/>
      <c r="Q50" s="61"/>
    </row>
    <row r="51" s="1" customFormat="1" ht="28" customHeight="1" spans="1:17">
      <c r="A51" s="17">
        <v>45</v>
      </c>
      <c r="B51" s="24" t="s">
        <v>186</v>
      </c>
      <c r="C51" s="24" t="s">
        <v>199</v>
      </c>
      <c r="D51" s="24">
        <v>76</v>
      </c>
      <c r="E51" s="87" t="s">
        <v>200</v>
      </c>
      <c r="F51" s="24">
        <v>15674568399</v>
      </c>
      <c r="G51" s="24" t="s">
        <v>25</v>
      </c>
      <c r="H51" s="25" t="s">
        <v>26</v>
      </c>
      <c r="I51" s="24" t="s">
        <v>191</v>
      </c>
      <c r="J51" s="90" t="s">
        <v>213</v>
      </c>
      <c r="K51" s="55"/>
      <c r="L51" s="24"/>
      <c r="M51" s="24"/>
      <c r="N51" s="24">
        <v>1050</v>
      </c>
      <c r="O51" s="24"/>
      <c r="P51" s="24"/>
      <c r="Q51" s="61"/>
    </row>
    <row r="52" s="1" customFormat="1" ht="28" customHeight="1" spans="1:17">
      <c r="A52" s="17"/>
      <c r="B52" s="18"/>
      <c r="C52" s="18"/>
      <c r="D52" s="18"/>
      <c r="E52" s="18"/>
      <c r="F52" s="18"/>
      <c r="G52" s="18"/>
      <c r="H52" s="20"/>
      <c r="I52" s="18"/>
      <c r="J52" s="42"/>
      <c r="K52" s="43"/>
      <c r="L52" s="18">
        <f>SUM(L5:L48)</f>
        <v>20200</v>
      </c>
      <c r="M52" s="18">
        <f>SUM(M5:M48)</f>
        <v>14140</v>
      </c>
      <c r="N52" s="18">
        <f>SUM(N5:N51)</f>
        <v>47670</v>
      </c>
      <c r="O52" s="18">
        <f>SUM(O5:O48)</f>
        <v>6300</v>
      </c>
      <c r="P52" s="18">
        <f>SUM(P5:P48)</f>
        <v>18540</v>
      </c>
      <c r="Q52" s="59"/>
    </row>
    <row r="53" s="1" customFormat="1" ht="30" customHeight="1" spans="1:17">
      <c r="A53" s="21"/>
      <c r="B53" s="21"/>
      <c r="C53" s="21" t="s">
        <v>208</v>
      </c>
      <c r="D53" s="21"/>
      <c r="E53" s="22"/>
      <c r="F53" s="22"/>
      <c r="G53" s="21" t="s">
        <v>209</v>
      </c>
      <c r="H53" s="23"/>
      <c r="I53" s="21"/>
      <c r="J53" s="39" t="s">
        <v>210</v>
      </c>
      <c r="K53" s="40"/>
      <c r="L53" s="21"/>
      <c r="M53" s="21"/>
      <c r="N53" s="21"/>
      <c r="Q53" s="2"/>
    </row>
  </sheetData>
  <mergeCells count="79">
    <mergeCell ref="A1:Q1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A16:B16"/>
    <mergeCell ref="C16:D16"/>
    <mergeCell ref="E16:F16"/>
    <mergeCell ref="G16:H16"/>
    <mergeCell ref="J16:M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36:B36"/>
    <mergeCell ref="C36:D36"/>
    <mergeCell ref="E36:F36"/>
    <mergeCell ref="G36:H36"/>
    <mergeCell ref="J36:M36"/>
    <mergeCell ref="J37:K37"/>
    <mergeCell ref="J38:K38"/>
    <mergeCell ref="J39:K39"/>
    <mergeCell ref="J40:K40"/>
    <mergeCell ref="N40:O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A53:B53"/>
    <mergeCell ref="C53:D53"/>
    <mergeCell ref="E53:F53"/>
    <mergeCell ref="G53:H53"/>
    <mergeCell ref="J53:M5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0.75" right="0.75" top="0.747916666666667" bottom="0.472222222222222" header="0.5" footer="0.5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洪江区农水局公示隐藏号 </vt:lpstr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2021-12-29T09:20:00Z</dcterms:created>
  <dcterms:modified xsi:type="dcterms:W3CDTF">2025-09-23T01:58:00Z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9552A65958CE24BFDA19516709FA79E8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