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tabRatio="864" activeTab="2"/>
  </bookViews>
  <sheets>
    <sheet name="封面2025nb" sheetId="1" r:id="rId1"/>
    <sheet name="医疗收支2025nb02" sheetId="4" r:id="rId2"/>
    <sheet name="居民收支2025nb08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C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</commentList>
</comments>
</file>

<file path=xl/sharedStrings.xml><?xml version="1.0" encoding="utf-8"?>
<sst xmlns="http://schemas.openxmlformats.org/spreadsheetml/2006/main" count="204" uniqueCount="153">
  <si>
    <t>附件3</t>
  </si>
  <si>
    <t>2 0 2 5年 度 医 疗 保 障 基 金 年 报 表</t>
  </si>
  <si>
    <t>编制单位:</t>
  </si>
  <si>
    <t>怀化市洪江区医疗保障局</t>
  </si>
  <si>
    <t>单位负责人:</t>
  </si>
  <si>
    <t>财务负责人:</t>
  </si>
  <si>
    <t>制表人:</t>
  </si>
  <si>
    <t>杨赟欣</t>
  </si>
  <si>
    <t>报出时间:</t>
  </si>
  <si>
    <t>2026年01月19日</t>
  </si>
  <si>
    <t>国家医保局印制</t>
  </si>
  <si>
    <t>二〇二五年</t>
  </si>
  <si>
    <t>职工基本医疗保险(含生育保险)基金收支表</t>
  </si>
  <si>
    <t>年报02表</t>
  </si>
  <si>
    <t>填报单位:</t>
  </si>
  <si>
    <t>2025年</t>
  </si>
  <si>
    <t>单位:元</t>
  </si>
  <si>
    <t>行    号</t>
  </si>
  <si>
    <t>项    目</t>
  </si>
  <si>
    <t>合  计</t>
  </si>
  <si>
    <t>统筹基金</t>
  </si>
  <si>
    <t>个人账户基金</t>
  </si>
  <si>
    <t>项  目</t>
  </si>
  <si>
    <t>小计</t>
  </si>
  <si>
    <t>统账结合</t>
  </si>
  <si>
    <t>单建统筹</t>
  </si>
  <si>
    <t>一、基本医疗保险费收入</t>
  </si>
  <si>
    <t>一、基本医疗保险待遇支出</t>
  </si>
  <si>
    <t xml:space="preserve">  (一)单位缴费</t>
  </si>
  <si>
    <t xml:space="preserve"> (一)在职职工医疗保险待遇支出</t>
  </si>
  <si>
    <t xml:space="preserve">    其中:生育保险收入</t>
  </si>
  <si>
    <t>其中:个人账户负担近亲属医疗费用</t>
  </si>
  <si>
    <t>-</t>
  </si>
  <si>
    <t xml:space="preserve">  (二)个人缴费</t>
  </si>
  <si>
    <t xml:space="preserve">      (1)住院支出</t>
  </si>
  <si>
    <t>二、利息收入</t>
  </si>
  <si>
    <t xml:space="preserve">      (2)门诊慢特病</t>
  </si>
  <si>
    <t xml:space="preserve">    (一)定期利息</t>
  </si>
  <si>
    <t xml:space="preserve">      (3)普通门诊统筹</t>
  </si>
  <si>
    <t xml:space="preserve">    (二)活期利息</t>
  </si>
  <si>
    <t xml:space="preserve">      (4)定点药店医药费支出</t>
  </si>
  <si>
    <t>三、财政补贴收入</t>
  </si>
  <si>
    <t xml:space="preserve">      (5)生育医疗费支出</t>
  </si>
  <si>
    <t xml:space="preserve">   其中:对医保基金负担新冠
   病毒疫苗及接种费用的补助</t>
  </si>
  <si>
    <t xml:space="preserve">      (6)生育津贴支出</t>
  </si>
  <si>
    <t>四、其他收入</t>
  </si>
  <si>
    <t xml:space="preserve">      (7)其他</t>
  </si>
  <si>
    <t xml:space="preserve">    其中:滞纳金</t>
  </si>
  <si>
    <t xml:space="preserve">  (二)退休人员医疗保险待遇支出</t>
  </si>
  <si>
    <t>五、待转保险费收入</t>
  </si>
  <si>
    <t>六、待转利息收入</t>
  </si>
  <si>
    <t>七、转移收入</t>
  </si>
  <si>
    <t xml:space="preserve">      (4)定点药店医药费</t>
  </si>
  <si>
    <t xml:space="preserve">      (5)其他</t>
  </si>
  <si>
    <t>二、其他支出</t>
  </si>
  <si>
    <t>其中:划转长期护理保险支出</t>
  </si>
  <si>
    <t xml:space="preserve">     代缴近亲属参加居民医保缴费</t>
  </si>
  <si>
    <t>三、转移支出</t>
  </si>
  <si>
    <t>本年支出小计</t>
  </si>
  <si>
    <t>四、补助下级支出</t>
  </si>
  <si>
    <t>本年收入小计</t>
  </si>
  <si>
    <t xml:space="preserve">    其中:补助下级省级调剂金支出</t>
  </si>
  <si>
    <t>八、上级补助收入</t>
  </si>
  <si>
    <t>五、上解上级支出</t>
  </si>
  <si>
    <t xml:space="preserve">    其中:上级补助省级调剂金收入</t>
  </si>
  <si>
    <t xml:space="preserve">    其中:上解上级省级调剂金支出</t>
  </si>
  <si>
    <t>九、下级上解收入</t>
  </si>
  <si>
    <t>调剂后本年支出小计</t>
  </si>
  <si>
    <t xml:space="preserve">    其中:下级上解省级调剂金收入</t>
  </si>
  <si>
    <t>本年支出合计</t>
  </si>
  <si>
    <t>调剂后本年收入小计</t>
  </si>
  <si>
    <t>本年收支结余</t>
  </si>
  <si>
    <t>本年收入合计</t>
  </si>
  <si>
    <t xml:space="preserve">    其中:省级风险调剂金</t>
  </si>
  <si>
    <t>十、上年结余</t>
  </si>
  <si>
    <t>六、滚存结余</t>
  </si>
  <si>
    <t>总      计</t>
  </si>
  <si>
    <t xml:space="preserve">    1.根据《关于印发&lt;社会保险基金财务制度&gt;的通知》财社〔2017〕144号，职工基本医保统筹基金待遇支出包括住院费用支出、门诊慢特病和普通门诊统筹费用支出，包含生育医疗费用支出和生育津贴支出；职工基本医保个人账户待遇支出包括门诊费用支出、住院费用支出、在定点零售药店发生的医药费用支出；</t>
  </si>
  <si>
    <t xml:space="preserve">    2.开展长期护理保险制度试点的统筹地区，划转长期护理保险基金的支出在其他收支表“划转长期护理保险支出”中列支。     </t>
  </si>
  <si>
    <t xml:space="preserve">    3.纵向公式:1=2+4；2≧3；5=6+7；8≧9；10≧11；24=1+5+8+10+12+13+14；29=24+26+28；30=24+25+27；33=30+31；34=35+44；35=37+38+39+40+41+42+43；44=46+47+48+49+50；51≧52+53；55=34+51+54；60=55+57+59；61=55+56+58；62=30-61；64=31+62；66=61+64；33=66。</t>
  </si>
  <si>
    <t xml:space="preserve">    4.横向公式:合计=小计+个人账户基金；小计=统账结合+单建统筹；</t>
  </si>
  <si>
    <t>城乡居民基本医疗保险基金收支表</t>
  </si>
  <si>
    <t>年报 08表</t>
  </si>
  <si>
    <t>行  号</t>
  </si>
  <si>
    <t>项   目</t>
  </si>
  <si>
    <t>合计</t>
  </si>
  <si>
    <t>1</t>
  </si>
  <si>
    <t>2</t>
  </si>
  <si>
    <t>其中:个人缴费收入</t>
  </si>
  <si>
    <t xml:space="preserve">      住院支出</t>
  </si>
  <si>
    <t>3</t>
  </si>
  <si>
    <t xml:space="preserve">     单位对职工家属的资助收入</t>
  </si>
  <si>
    <t xml:space="preserve">      门诊慢特病</t>
  </si>
  <si>
    <t>4</t>
  </si>
  <si>
    <t xml:space="preserve">     集体扶持收入</t>
  </si>
  <si>
    <t xml:space="preserve">      普通门诊统筹</t>
  </si>
  <si>
    <t>5</t>
  </si>
  <si>
    <t xml:space="preserve">     城乡医疗救助资助收入</t>
  </si>
  <si>
    <t xml:space="preserve">      定点药店医药费支出</t>
  </si>
  <si>
    <t>6</t>
  </si>
  <si>
    <t xml:space="preserve">     财政对困难人员代缴收入</t>
  </si>
  <si>
    <t xml:space="preserve">      其他</t>
  </si>
  <si>
    <t>7</t>
  </si>
  <si>
    <t>8</t>
  </si>
  <si>
    <t xml:space="preserve">   (一)定期利息</t>
  </si>
  <si>
    <t>9</t>
  </si>
  <si>
    <t xml:space="preserve">   (二)活期利息</t>
  </si>
  <si>
    <t>二、划转用于城乡居民大病保险支出</t>
  </si>
  <si>
    <t>10</t>
  </si>
  <si>
    <t xml:space="preserve">    (一)大病保险待遇支出</t>
  </si>
  <si>
    <t>11</t>
  </si>
  <si>
    <t>(一)按规定标准财政补助收入</t>
  </si>
  <si>
    <t xml:space="preserve">    (二)大病保险其他支出</t>
  </si>
  <si>
    <t>12</t>
  </si>
  <si>
    <t xml:space="preserve">  1.中央财政补助收入</t>
  </si>
  <si>
    <t>三、其他支出</t>
  </si>
  <si>
    <t>13</t>
  </si>
  <si>
    <t xml:space="preserve">  2.省级财政补助收入</t>
  </si>
  <si>
    <t>14</t>
  </si>
  <si>
    <t xml:space="preserve">  3.市级财政补助收入</t>
  </si>
  <si>
    <t>15</t>
  </si>
  <si>
    <t xml:space="preserve">  4.县(区)级财政补助收入</t>
  </si>
  <si>
    <t>16</t>
  </si>
  <si>
    <t>(二)对医保基金负担新冠病毒
      疫苗及接种费用的补助</t>
  </si>
  <si>
    <t>17</t>
  </si>
  <si>
    <t>(三)其他财政收入</t>
  </si>
  <si>
    <t>小    计</t>
  </si>
  <si>
    <t>18</t>
  </si>
  <si>
    <t>19</t>
  </si>
  <si>
    <t>20</t>
  </si>
  <si>
    <t>五、上级补助收入</t>
  </si>
  <si>
    <t>21</t>
  </si>
  <si>
    <t>22</t>
  </si>
  <si>
    <t>六、下级上解收入</t>
  </si>
  <si>
    <t>23</t>
  </si>
  <si>
    <t>24</t>
  </si>
  <si>
    <t>25</t>
  </si>
  <si>
    <t>26</t>
  </si>
  <si>
    <t>七、上年结余</t>
  </si>
  <si>
    <t>六、年末滚存结余</t>
  </si>
  <si>
    <t>27</t>
  </si>
  <si>
    <t>28</t>
  </si>
  <si>
    <t>总    计</t>
  </si>
  <si>
    <t>补充资料:基本医疗保险费收入中划入门诊统筹的金额为:</t>
  </si>
  <si>
    <t>元。</t>
  </si>
  <si>
    <t>注:1.“个人缴费收入”项反映城乡居民按照规定缴费标准缴纳的保费收入；</t>
  </si>
  <si>
    <t>2.“单位对职工家属的资助收入”项反映有条件的用人单位对职工家属参保缴费给予的资助；</t>
  </si>
  <si>
    <t>3.“集体扶持收入”项反映乡村集体经济组织对农民参保缴费给予的资助；</t>
  </si>
  <si>
    <t>4.“城乡医疗救助资助收入”项反映城乡医疗救助基金等资助参保对象缴纳的保费；</t>
  </si>
  <si>
    <t>5.“财政补贴收入”项反映各级政府给予城乡居民基本医疗保险基金的补助，包括按照规定补助标准和参保居民人数给予的缴费补助。</t>
  </si>
  <si>
    <t>6.“大病保险其他支出”项反映大病保险委托商保机构经办成本和利润支出项目。</t>
  </si>
  <si>
    <t>勾稽关系:1.基本医疗保险费收入=个人缴费收入+单位对家属的资助收入+集体扶持收入+城乡医疗救助资助收入+其他；基本医疗保险待遇支出=住院支出+门诊慢特病+门诊统筹+定点药店医药费支出+其他；</t>
  </si>
  <si>
    <t>纵向公式:1=2+3+4+5+6；7=8+9；10=11+16+17；11=12+13+14+15；19=1+7+10+18；24=19+21+23；25=19+20+22；28=25+26；29=30+31+32+33+34；37=38+39；45=29+37+40；50=45+47+49；51=45+46+48；52=25-51；54=26+52；56=51+54；28=56。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</si>
</sst>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"/>
    <numFmt numFmtId="177" formatCode="#,##0.00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b/>
      <sz val="28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2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rgb="FF000000"/>
      <name val="宋体"/>
      <charset val="134"/>
    </font>
    <font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Arial"/>
      <charset val="134"/>
    </font>
    <font>
      <b/>
      <sz val="27"/>
      <color rgb="FF000000"/>
      <name val="宋体"/>
      <charset val="134"/>
    </font>
    <font>
      <b/>
      <sz val="10"/>
      <color rgb="FF000000"/>
      <name val="宋体"/>
      <charset val="134"/>
    </font>
    <font>
      <b/>
      <sz val="16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80FFFF"/>
        <bgColor rgb="FF80FFFF"/>
      </patternFill>
    </fill>
    <fill>
      <patternFill patternType="solid">
        <fgColor rgb="FFFFFF80"/>
        <bgColor rgb="FFFFFF8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4"/>
        <bgColor theme="4" tint="0.4"/>
      </patternFill>
    </fill>
    <fill>
      <patternFill patternType="solid">
        <fgColor theme="5"/>
        <bgColor theme="5"/>
      </patternFill>
    </fill>
    <fill>
      <patternFill patternType="solid">
        <fgColor theme="5" tint="0.8"/>
        <bgColor theme="5" tint="0.8"/>
      </patternFill>
    </fill>
    <fill>
      <patternFill patternType="solid">
        <fgColor theme="5" tint="0.6"/>
        <bgColor theme="5" tint="0.6"/>
      </patternFill>
    </fill>
    <fill>
      <patternFill patternType="solid">
        <fgColor theme="5" tint="0.4"/>
        <bgColor theme="5" tint="0.4"/>
      </patternFill>
    </fill>
    <fill>
      <patternFill patternType="solid">
        <fgColor theme="6"/>
        <bgColor theme="6"/>
      </patternFill>
    </fill>
    <fill>
      <patternFill patternType="solid">
        <fgColor theme="6" tint="0.8"/>
        <bgColor theme="6" tint="0.8"/>
      </patternFill>
    </fill>
    <fill>
      <patternFill patternType="solid">
        <fgColor theme="6" tint="0.6"/>
        <bgColor theme="6" tint="0.6"/>
      </patternFill>
    </fill>
    <fill>
      <patternFill patternType="solid">
        <fgColor theme="6" tint="0.4"/>
        <bgColor theme="6" tint="0.4"/>
      </patternFill>
    </fill>
    <fill>
      <patternFill patternType="solid">
        <fgColor theme="7"/>
        <bgColor theme="7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4"/>
        <bgColor theme="7" tint="0.4"/>
      </patternFill>
    </fill>
    <fill>
      <patternFill patternType="solid">
        <fgColor theme="8"/>
        <bgColor theme="8"/>
      </patternFill>
    </fill>
    <fill>
      <patternFill patternType="solid">
        <fgColor theme="8" tint="0.8"/>
        <bgColor theme="8" tint="0.8"/>
      </patternFill>
    </fill>
    <fill>
      <patternFill patternType="solid">
        <fgColor theme="8" tint="0.6"/>
        <bgColor theme="8" tint="0.6"/>
      </patternFill>
    </fill>
    <fill>
      <patternFill patternType="solid">
        <fgColor theme="8" tint="0.4"/>
        <bgColor theme="8" tint="0.4"/>
      </patternFill>
    </fill>
    <fill>
      <patternFill patternType="solid">
        <fgColor theme="9"/>
        <bgColor theme="9"/>
      </patternFill>
    </fill>
    <fill>
      <patternFill patternType="solid">
        <fgColor theme="9" tint="0.8"/>
        <bgColor theme="9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9" tint="0.4"/>
        <bgColor theme="9" tint="0.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5" borderId="9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10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3" fillId="0" borderId="0">
      <alignment vertical="center"/>
    </xf>
    <xf numFmtId="0" fontId="24" fillId="6" borderId="12">
      <alignment vertical="center"/>
    </xf>
    <xf numFmtId="0" fontId="25" fillId="7" borderId="13">
      <alignment vertical="center"/>
    </xf>
    <xf numFmtId="0" fontId="26" fillId="7" borderId="12">
      <alignment vertical="center"/>
    </xf>
    <xf numFmtId="0" fontId="27" fillId="8" borderId="14">
      <alignment vertical="center"/>
    </xf>
    <xf numFmtId="0" fontId="28" fillId="0" borderId="15">
      <alignment vertical="center"/>
    </xf>
    <xf numFmtId="0" fontId="29" fillId="0" borderId="16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3" fillId="12" borderId="0">
      <alignment vertical="center"/>
    </xf>
    <xf numFmtId="0" fontId="0" fillId="13" borderId="0">
      <alignment vertical="center"/>
    </xf>
    <xf numFmtId="0" fontId="0" fillId="14" borderId="0">
      <alignment vertical="center"/>
    </xf>
    <xf numFmtId="0" fontId="33" fillId="15" borderId="0">
      <alignment vertical="center"/>
    </xf>
    <xf numFmtId="0" fontId="33" fillId="16" borderId="0">
      <alignment vertical="center"/>
    </xf>
    <xf numFmtId="0" fontId="0" fillId="17" borderId="0">
      <alignment vertical="center"/>
    </xf>
    <xf numFmtId="0" fontId="0" fillId="18" borderId="0">
      <alignment vertical="center"/>
    </xf>
    <xf numFmtId="0" fontId="33" fillId="19" borderId="0">
      <alignment vertical="center"/>
    </xf>
    <xf numFmtId="0" fontId="33" fillId="20" borderId="0">
      <alignment vertical="center"/>
    </xf>
    <xf numFmtId="0" fontId="0" fillId="21" borderId="0">
      <alignment vertical="center"/>
    </xf>
    <xf numFmtId="0" fontId="0" fillId="22" borderId="0">
      <alignment vertical="center"/>
    </xf>
    <xf numFmtId="0" fontId="33" fillId="23" borderId="0">
      <alignment vertical="center"/>
    </xf>
    <xf numFmtId="0" fontId="33" fillId="24" borderId="0">
      <alignment vertical="center"/>
    </xf>
    <xf numFmtId="0" fontId="0" fillId="25" borderId="0">
      <alignment vertical="center"/>
    </xf>
    <xf numFmtId="0" fontId="0" fillId="26" borderId="0">
      <alignment vertical="center"/>
    </xf>
    <xf numFmtId="0" fontId="33" fillId="27" borderId="0">
      <alignment vertical="center"/>
    </xf>
    <xf numFmtId="0" fontId="33" fillId="28" borderId="0">
      <alignment vertical="center"/>
    </xf>
    <xf numFmtId="0" fontId="0" fillId="29" borderId="0">
      <alignment vertical="center"/>
    </xf>
    <xf numFmtId="0" fontId="0" fillId="30" borderId="0">
      <alignment vertical="center"/>
    </xf>
    <xf numFmtId="0" fontId="33" fillId="31" borderId="0">
      <alignment vertical="center"/>
    </xf>
    <xf numFmtId="0" fontId="33" fillId="32" borderId="0">
      <alignment vertical="center"/>
    </xf>
    <xf numFmtId="0" fontId="0" fillId="33" borderId="0">
      <alignment vertical="center"/>
    </xf>
    <xf numFmtId="0" fontId="0" fillId="34" borderId="0">
      <alignment vertical="center"/>
    </xf>
    <xf numFmtId="0" fontId="33" fillId="35" borderId="0">
      <alignment vertical="center"/>
    </xf>
  </cellStyleXfs>
  <cellXfs count="88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left" vertical="center"/>
    </xf>
    <xf numFmtId="4" fontId="5" fillId="3" borderId="2" xfId="0" applyNumberFormat="1" applyFont="1" applyFill="1" applyBorder="1" applyAlignment="1" applyProtection="1">
      <alignment horizontal="right" vertical="center"/>
    </xf>
    <xf numFmtId="0" fontId="5" fillId="2" borderId="5" xfId="0" applyNumberFormat="1" applyFont="1" applyFill="1" applyBorder="1" applyAlignment="1" applyProtection="1">
      <alignment horizontal="left" vertical="center"/>
    </xf>
    <xf numFmtId="0" fontId="5" fillId="2" borderId="3" xfId="0" applyNumberFormat="1" applyFont="1" applyFill="1" applyBorder="1" applyAlignment="1" applyProtection="1">
      <alignment horizontal="left" vertical="center"/>
    </xf>
    <xf numFmtId="0" fontId="5" fillId="2" borderId="4" xfId="0" applyNumberFormat="1" applyFont="1" applyFill="1" applyBorder="1" applyAlignment="1" applyProtection="1">
      <alignment horizontal="left" vertical="center"/>
    </xf>
    <xf numFmtId="4" fontId="5" fillId="0" borderId="2" xfId="0" applyNumberFormat="1" applyFont="1" applyFill="1" applyBorder="1" applyAlignment="1" applyProtection="1">
      <alignment horizontal="right" vertical="center"/>
    </xf>
    <xf numFmtId="4" fontId="5" fillId="0" borderId="4" xfId="0" applyNumberFormat="1" applyFont="1" applyFill="1" applyBorder="1" applyAlignment="1" applyProtection="1">
      <alignment horizontal="right" vertical="center"/>
    </xf>
    <xf numFmtId="0" fontId="5" fillId="2" borderId="6" xfId="0" applyNumberFormat="1" applyFont="1" applyFill="1" applyBorder="1" applyAlignment="1" applyProtection="1">
      <alignment horizontal="left" vertical="center"/>
    </xf>
    <xf numFmtId="0" fontId="5" fillId="2" borderId="7" xfId="0" applyNumberFormat="1" applyFont="1" applyFill="1" applyBorder="1" applyAlignment="1" applyProtection="1">
      <alignment horizontal="left" vertical="center"/>
    </xf>
    <xf numFmtId="0" fontId="5" fillId="2" borderId="3" xfId="0" applyNumberFormat="1" applyFont="1" applyFill="1" applyBorder="1" applyAlignment="1" applyProtection="1">
      <alignment horizontal="right" vertical="center"/>
    </xf>
    <xf numFmtId="0" fontId="5" fillId="2" borderId="4" xfId="0" applyNumberFormat="1" applyFont="1" applyFill="1" applyBorder="1" applyAlignment="1" applyProtection="1">
      <alignment horizontal="right" vertical="center"/>
    </xf>
    <xf numFmtId="0" fontId="5" fillId="2" borderId="3" xfId="0" applyNumberFormat="1" applyFont="1" applyFill="1" applyBorder="1" applyAlignment="1" applyProtection="1">
      <alignment vertical="center"/>
    </xf>
    <xf numFmtId="0" fontId="5" fillId="2" borderId="4" xfId="0" applyNumberFormat="1" applyFont="1" applyFill="1" applyBorder="1" applyAlignment="1" applyProtection="1">
      <alignment vertical="center"/>
    </xf>
    <xf numFmtId="4" fontId="5" fillId="0" borderId="5" xfId="0" applyNumberFormat="1" applyFont="1" applyFill="1" applyBorder="1" applyAlignment="1" applyProtection="1">
      <alignment horizontal="right" vertical="center"/>
    </xf>
    <xf numFmtId="39" fontId="5" fillId="2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39" fontId="5" fillId="2" borderId="8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vertical="center"/>
    </xf>
    <xf numFmtId="0" fontId="6" fillId="2" borderId="4" xfId="0" applyNumberFormat="1" applyFont="1" applyFill="1" applyBorder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39" fontId="5" fillId="2" borderId="2" xfId="0" applyNumberFormat="1" applyFont="1" applyFill="1" applyBorder="1" applyAlignment="1" applyProtection="1">
      <alignment horizontal="right" vertical="center"/>
    </xf>
    <xf numFmtId="0" fontId="7" fillId="2" borderId="2" xfId="0" applyNumberFormat="1" applyFont="1" applyFill="1" applyBorder="1" applyAlignment="1" applyProtection="1">
      <alignment horizontal="center" vertical="center"/>
    </xf>
    <xf numFmtId="4" fontId="5" fillId="3" borderId="4" xfId="0" applyNumberFormat="1" applyFont="1" applyFill="1" applyBorder="1" applyAlignment="1" applyProtection="1">
      <alignment horizontal="right" vertical="center"/>
    </xf>
    <xf numFmtId="4" fontId="5" fillId="0" borderId="0" xfId="0" applyNumberFormat="1" applyFont="1" applyFill="1" applyBorder="1" applyAlignment="1" applyProtection="1"/>
    <xf numFmtId="0" fontId="8" fillId="2" borderId="2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4" fontId="5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176" fontId="5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/>
    <xf numFmtId="0" fontId="5" fillId="2" borderId="5" xfId="0" applyNumberFormat="1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177" fontId="5" fillId="2" borderId="2" xfId="0" applyNumberFormat="1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horizontal="left" vertical="center" wrapText="1"/>
    </xf>
    <xf numFmtId="4" fontId="5" fillId="0" borderId="5" xfId="0" applyNumberFormat="1" applyFont="1" applyFill="1" applyBorder="1" applyAlignment="1" applyProtection="1"/>
    <xf numFmtId="0" fontId="5" fillId="2" borderId="2" xfId="0" applyNumberFormat="1" applyFont="1" applyFill="1" applyBorder="1" applyAlignment="1" applyProtection="1">
      <alignment wrapText="1"/>
    </xf>
    <xf numFmtId="0" fontId="5" fillId="2" borderId="5" xfId="0" applyNumberFormat="1" applyFont="1" applyFill="1" applyBorder="1" applyAlignment="1" applyProtection="1">
      <alignment wrapText="1"/>
    </xf>
    <xf numFmtId="0" fontId="7" fillId="2" borderId="8" xfId="0" applyNumberFormat="1" applyFont="1" applyFill="1" applyBorder="1" applyAlignment="1" applyProtection="1">
      <alignment horizontal="center" vertical="center" wrapText="1"/>
    </xf>
    <xf numFmtId="4" fontId="5" fillId="3" borderId="8" xfId="0" applyNumberFormat="1" applyFont="1" applyFill="1" applyBorder="1" applyAlignment="1" applyProtection="1">
      <alignment horizontal="right" vertical="center"/>
    </xf>
    <xf numFmtId="4" fontId="5" fillId="3" borderId="2" xfId="0" applyNumberFormat="1" applyFont="1" applyFill="1" applyBorder="1" applyAlignment="1" applyProtection="1">
      <alignment horizontal="right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176" fontId="5" fillId="0" borderId="0" xfId="0" applyNumberFormat="1" applyFont="1" applyFill="1" applyBorder="1" applyAlignment="1" applyProtection="1">
      <alignment horizontal="left" vertical="center" wrapText="1"/>
    </xf>
    <xf numFmtId="176" fontId="5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176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10" fillId="4" borderId="0" xfId="0" applyNumberFormat="1" applyFont="1" applyFill="1" applyBorder="1" applyAlignment="1" applyProtection="1">
      <alignment horizontal="left" vertical="center"/>
    </xf>
    <xf numFmtId="0" fontId="11" fillId="4" borderId="0" xfId="0" applyNumberFormat="1" applyFont="1" applyFill="1" applyBorder="1" applyAlignment="1" applyProtection="1">
      <alignment horizontal="center" vertical="center"/>
    </xf>
    <xf numFmtId="0" fontId="12" fillId="4" borderId="0" xfId="0" applyNumberFormat="1" applyFont="1" applyFill="1" applyBorder="1" applyAlignment="1" applyProtection="1"/>
    <xf numFmtId="0" fontId="13" fillId="4" borderId="0" xfId="0" applyNumberFormat="1" applyFont="1" applyFill="1" applyBorder="1" applyAlignment="1" applyProtection="1">
      <alignment horizontal="center" vertical="center"/>
    </xf>
    <xf numFmtId="0" fontId="14" fillId="4" borderId="0" xfId="0" applyNumberFormat="1" applyFont="1" applyFill="1" applyBorder="1" applyAlignment="1" applyProtection="1">
      <alignment horizontal="center" vertical="center"/>
    </xf>
    <xf numFmtId="0" fontId="15" fillId="4" borderId="0" xfId="0" applyNumberFormat="1" applyFont="1" applyFill="1" applyBorder="1" applyAlignment="1" applyProtection="1">
      <alignment horizontal="left" vertical="center"/>
    </xf>
    <xf numFmtId="49" fontId="14" fillId="4" borderId="0" xfId="0" applyNumberFormat="1" applyFont="1" applyFill="1" applyBorder="1" applyAlignment="1" applyProtection="1">
      <alignment horizontal="left" vertical="center" wrapText="1"/>
    </xf>
    <xf numFmtId="0" fontId="14" fillId="4" borderId="0" xfId="0" applyNumberFormat="1" applyFont="1" applyFill="1" applyBorder="1" applyAlignment="1" applyProtection="1">
      <alignment vertical="center" wrapText="1"/>
    </xf>
    <xf numFmtId="0" fontId="14" fillId="4" borderId="0" xfId="0" applyNumberFormat="1" applyFont="1" applyFill="1" applyBorder="1" applyAlignment="1" applyProtection="1">
      <alignment horizontal="left" vertical="center"/>
    </xf>
    <xf numFmtId="0" fontId="14" fillId="4" borderId="0" xfId="0" applyNumberFormat="1" applyFont="1" applyFill="1" applyBorder="1" applyAlignment="1" applyProtection="1">
      <alignment horizontal="right" vertical="center"/>
    </xf>
    <xf numFmtId="49" fontId="15" fillId="4" borderId="0" xfId="0" applyNumberFormat="1" applyFont="1" applyFill="1" applyBorder="1" applyAlignment="1" applyProtection="1">
      <alignment horizontal="left" vertical="center" wrapText="1"/>
    </xf>
    <xf numFmtId="49" fontId="15" fillId="4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/>
    <xf numFmtId="49" fontId="15" fillId="4" borderId="0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showGridLines="0" workbookViewId="0">
      <selection activeCell="C5" sqref="C5"/>
    </sheetView>
  </sheetViews>
  <sheetFormatPr defaultColWidth="8" defaultRowHeight="14.25" customHeight="1"/>
  <cols>
    <col min="2" max="2" width="22.1388888888889" style="2" customWidth="1"/>
    <col min="3" max="3" width="5.71296296296296" style="2" customWidth="1"/>
    <col min="4" max="4" width="6.13888888888889" style="2" customWidth="1"/>
    <col min="5" max="5" width="4.42592592592593" style="2" customWidth="1"/>
    <col min="6" max="6" width="7.42592592592593" style="2" customWidth="1"/>
    <col min="7" max="7" width="14.5740740740741" style="2" customWidth="1"/>
    <col min="8" max="8" width="12.5740740740741" style="2" customWidth="1"/>
    <col min="9" max="9" width="5.42592592592593" style="2" customWidth="1"/>
    <col min="10" max="10" width="10.4259259259259" style="2" customWidth="1"/>
    <col min="11" max="11" width="8.71296296296296" style="2" customWidth="1"/>
    <col min="12" max="14" width="8.13888888888889" style="2" customWidth="1"/>
  </cols>
  <sheetData>
    <row r="1" ht="27" customHeight="1" spans="1:14">
      <c r="A1" s="74" t="s">
        <v>0</v>
      </c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ht="45" customHeight="1" spans="1:14"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37.5" customHeight="1" spans="1:14">
      <c r="A3" s="77" t="s">
        <v>1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ht="45" customHeight="1" spans="1:14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ht="45" customHeight="1" spans="1:14">
      <c r="B5" s="78"/>
      <c r="C5" s="78"/>
      <c r="D5" s="78"/>
      <c r="E5" s="78"/>
      <c r="F5" s="79" t="s">
        <v>2</v>
      </c>
      <c r="G5" s="79"/>
      <c r="H5" s="80" t="s">
        <v>3</v>
      </c>
      <c r="I5" s="81"/>
      <c r="J5" s="81"/>
      <c r="K5" s="81"/>
      <c r="L5" s="78"/>
      <c r="M5" s="78"/>
      <c r="N5" s="78"/>
    </row>
    <row r="6" ht="15" customHeight="1" spans="1:14">
      <c r="B6" s="78"/>
      <c r="C6" s="78"/>
      <c r="D6" s="78"/>
      <c r="E6" s="78"/>
      <c r="F6" s="82"/>
      <c r="G6" s="82"/>
      <c r="H6" s="83"/>
      <c r="I6" s="83"/>
      <c r="J6" s="83"/>
      <c r="K6" s="83"/>
      <c r="L6" s="78"/>
      <c r="M6" s="78"/>
      <c r="N6" s="78"/>
    </row>
    <row r="7" ht="45" customHeight="1" spans="1:14">
      <c r="B7" s="78"/>
      <c r="C7" s="78"/>
      <c r="D7" s="78"/>
      <c r="E7" s="78"/>
      <c r="F7" s="84" t="s">
        <v>4</v>
      </c>
      <c r="G7" s="79"/>
      <c r="H7" s="80"/>
      <c r="I7" s="81"/>
      <c r="J7" s="79" t="s">
        <v>5</v>
      </c>
      <c r="K7" s="79"/>
      <c r="L7" s="80"/>
      <c r="M7" s="81"/>
      <c r="N7" s="81"/>
    </row>
    <row r="8" ht="15" customHeight="1" spans="1:14">
      <c r="B8" s="78"/>
      <c r="C8" s="78"/>
      <c r="D8" s="78"/>
      <c r="E8" s="78"/>
      <c r="F8" s="82"/>
      <c r="G8" s="82"/>
      <c r="H8" s="83"/>
      <c r="I8" s="83"/>
      <c r="J8" s="82"/>
      <c r="K8" s="82"/>
      <c r="L8" s="78"/>
      <c r="M8" s="78"/>
      <c r="N8" s="78"/>
    </row>
    <row r="9" ht="45" customHeight="1" spans="1:14">
      <c r="B9" s="78"/>
      <c r="C9" s="78"/>
      <c r="D9" s="78"/>
      <c r="E9" s="78"/>
      <c r="F9" s="79" t="s">
        <v>6</v>
      </c>
      <c r="G9" s="79"/>
      <c r="H9" s="80" t="s">
        <v>7</v>
      </c>
      <c r="I9" s="81"/>
      <c r="J9" s="79" t="s">
        <v>8</v>
      </c>
      <c r="K9" s="79"/>
      <c r="L9" s="80" t="s">
        <v>9</v>
      </c>
      <c r="M9" s="81"/>
      <c r="N9" s="81"/>
    </row>
    <row r="10" ht="45" customHeight="1" spans="1:14"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ht="45" customHeight="1" spans="1:14">
      <c r="A11" s="85" t="s">
        <v>10</v>
      </c>
      <c r="B11" s="86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</row>
    <row r="12" ht="45" customHeight="1" spans="1:14">
      <c r="A12" s="85" t="s">
        <v>11</v>
      </c>
      <c r="B12" s="86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</row>
    <row r="13" ht="13.5" customHeight="1" spans="1:14"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</row>
  </sheetData>
  <sheetProtection sheet="1"/>
  <mergeCells count="13">
    <mergeCell ref="A3:N3"/>
    <mergeCell ref="F5:G5"/>
    <mergeCell ref="H5:K5"/>
    <mergeCell ref="F7:G7"/>
    <mergeCell ref="H7:I7"/>
    <mergeCell ref="J7:K7"/>
    <mergeCell ref="L7:N7"/>
    <mergeCell ref="F9:G9"/>
    <mergeCell ref="H9:I9"/>
    <mergeCell ref="J9:K9"/>
    <mergeCell ref="L9:N9"/>
    <mergeCell ref="A11:N11"/>
    <mergeCell ref="A12:N12"/>
  </mergeCells>
  <printOptions horizontalCentered="1"/>
  <pageMargins left="0.590277777777778" right="0.590277777777778" top="0.786805555555556" bottom="0.200694444444444" header="0.200694444444444" footer="0.200694444444444"/>
  <pageSetup paperSize="9" pageOrder="overThenDown" orientation="landscape" blackAndWhite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zoomScale="85" zoomScaleNormal="85" workbookViewId="0">
      <pane ySplit="5" topLeftCell="A6" activePane="bottomLeft" state="frozen"/>
      <selection/>
      <selection pane="bottomLeft" activeCell="E21" sqref="E21"/>
    </sheetView>
  </sheetViews>
  <sheetFormatPr defaultColWidth="8" defaultRowHeight="14.25" customHeight="1"/>
  <cols>
    <col min="1" max="1" width="11.8518518518519" style="46" customWidth="1"/>
    <col min="2" max="2" width="40.712962962963" style="47" customWidth="1"/>
    <col min="3" max="7" width="25.712962962963" style="46" customWidth="1"/>
    <col min="8" max="8" width="10.712962962963" style="46" customWidth="1"/>
    <col min="9" max="9" width="40.712962962963" style="46" customWidth="1"/>
    <col min="10" max="14" width="25.712962962963" style="46" customWidth="1"/>
  </cols>
  <sheetData>
    <row r="1" ht="35.25" customHeight="1" spans="1:14">
      <c r="A1" s="4" t="s">
        <v>12</v>
      </c>
      <c r="B1" s="48"/>
      <c r="C1" s="4"/>
      <c r="D1" s="49"/>
      <c r="E1" s="4"/>
      <c r="F1" s="4"/>
      <c r="G1" s="4"/>
      <c r="H1" s="4"/>
      <c r="I1" s="4"/>
      <c r="J1" s="4"/>
      <c r="K1" s="49"/>
      <c r="L1" s="4"/>
      <c r="M1" s="4"/>
      <c r="N1" s="4"/>
    </row>
    <row r="2" s="1" customFormat="1" ht="15" customHeight="1" spans="1:14">
      <c r="A2" s="42"/>
      <c r="B2" s="42"/>
      <c r="C2" s="5"/>
      <c r="N2" s="6" t="s">
        <v>13</v>
      </c>
    </row>
    <row r="3" ht="21" customHeight="1" spans="1:14">
      <c r="A3" s="7" t="s">
        <v>14</v>
      </c>
      <c r="B3" s="50" t="s">
        <v>3</v>
      </c>
      <c r="C3" s="8"/>
      <c r="D3" s="8"/>
      <c r="E3" s="7"/>
      <c r="F3" s="7"/>
      <c r="H3" s="51" t="s">
        <v>15</v>
      </c>
      <c r="I3" s="7"/>
      <c r="J3" s="51"/>
      <c r="K3" s="52"/>
      <c r="L3" s="51"/>
      <c r="M3" s="51"/>
      <c r="N3" s="7" t="s">
        <v>16</v>
      </c>
    </row>
    <row r="4" customHeight="1" spans="1:14">
      <c r="A4" s="53" t="s">
        <v>17</v>
      </c>
      <c r="B4" s="54" t="s">
        <v>18</v>
      </c>
      <c r="C4" s="10" t="s">
        <v>19</v>
      </c>
      <c r="D4" s="10" t="s">
        <v>20</v>
      </c>
      <c r="E4" s="10"/>
      <c r="F4" s="10"/>
      <c r="G4" s="10" t="s">
        <v>21</v>
      </c>
      <c r="H4" s="53" t="s">
        <v>17</v>
      </c>
      <c r="I4" s="53" t="s">
        <v>22</v>
      </c>
      <c r="J4" s="10" t="s">
        <v>19</v>
      </c>
      <c r="K4" s="10" t="s">
        <v>20</v>
      </c>
      <c r="L4" s="10"/>
      <c r="M4" s="10"/>
      <c r="N4" s="10" t="s">
        <v>21</v>
      </c>
    </row>
    <row r="5" ht="24" customHeight="1" spans="1:14">
      <c r="A5" s="55"/>
      <c r="B5" s="56"/>
      <c r="C5" s="10"/>
      <c r="D5" s="10" t="s">
        <v>23</v>
      </c>
      <c r="E5" s="10" t="s">
        <v>24</v>
      </c>
      <c r="F5" s="10" t="s">
        <v>25</v>
      </c>
      <c r="G5" s="10"/>
      <c r="H5" s="55"/>
      <c r="I5" s="55"/>
      <c r="J5" s="10"/>
      <c r="K5" s="10" t="s">
        <v>23</v>
      </c>
      <c r="L5" s="10" t="s">
        <v>24</v>
      </c>
      <c r="M5" s="10" t="s">
        <v>25</v>
      </c>
      <c r="N5" s="10"/>
    </row>
    <row r="6" ht="20.25" customHeight="1" spans="1:14">
      <c r="A6" s="10">
        <v>1</v>
      </c>
      <c r="B6" s="33" t="s">
        <v>26</v>
      </c>
      <c r="C6" s="14">
        <f t="shared" ref="C6:G6" si="0">C7+C9</f>
        <v>52123797.55</v>
      </c>
      <c r="D6" s="14">
        <f t="shared" si="0"/>
        <v>34147967.41</v>
      </c>
      <c r="E6" s="14">
        <f t="shared" si="0"/>
        <v>34147967.41</v>
      </c>
      <c r="F6" s="14">
        <f t="shared" si="0"/>
        <v>0</v>
      </c>
      <c r="G6" s="14">
        <f t="shared" si="0"/>
        <v>17975830.14</v>
      </c>
      <c r="H6" s="10">
        <v>34</v>
      </c>
      <c r="I6" s="13" t="s">
        <v>27</v>
      </c>
      <c r="J6" s="14">
        <f t="shared" ref="J6:N6" si="1">J7+J16</f>
        <v>71208653.39</v>
      </c>
      <c r="K6" s="14">
        <f t="shared" si="1"/>
        <v>51064059.03</v>
      </c>
      <c r="L6" s="14">
        <f t="shared" si="1"/>
        <v>51064059.03</v>
      </c>
      <c r="M6" s="14">
        <f t="shared" si="1"/>
        <v>0</v>
      </c>
      <c r="N6" s="14">
        <f t="shared" si="1"/>
        <v>20144594.36</v>
      </c>
    </row>
    <row r="7" ht="20.25" customHeight="1" spans="1:14">
      <c r="A7" s="10">
        <v>2</v>
      </c>
      <c r="B7" s="33" t="s">
        <v>28</v>
      </c>
      <c r="C7" s="14">
        <f t="shared" ref="C7:C9" si="2">D7+G7</f>
        <v>43259167.41</v>
      </c>
      <c r="D7" s="14">
        <f t="shared" ref="D7:D9" si="3">E7+F7</f>
        <v>33461767.41</v>
      </c>
      <c r="E7" s="18">
        <v>33461767.41</v>
      </c>
      <c r="F7" s="18"/>
      <c r="G7" s="18">
        <v>9797400</v>
      </c>
      <c r="H7" s="10">
        <v>35</v>
      </c>
      <c r="I7" s="13" t="s">
        <v>29</v>
      </c>
      <c r="J7" s="14">
        <f t="shared" ref="J7:N7" si="4">J9+J10+J11+J12+J13+J14+J15</f>
        <v>18041100.68</v>
      </c>
      <c r="K7" s="14">
        <f t="shared" si="4"/>
        <v>8170249.44</v>
      </c>
      <c r="L7" s="14">
        <f t="shared" si="4"/>
        <v>8170249.44</v>
      </c>
      <c r="M7" s="14">
        <f t="shared" si="4"/>
        <v>0</v>
      </c>
      <c r="N7" s="14">
        <f t="shared" si="4"/>
        <v>9870851.24</v>
      </c>
    </row>
    <row r="8" ht="20.25" customHeight="1" spans="1:14">
      <c r="A8" s="10">
        <v>3</v>
      </c>
      <c r="B8" s="33" t="s">
        <v>30</v>
      </c>
      <c r="C8" s="14">
        <f t="shared" si="2"/>
        <v>3330955.9</v>
      </c>
      <c r="D8" s="14">
        <f t="shared" si="3"/>
        <v>3330955.9</v>
      </c>
      <c r="E8" s="18">
        <v>3330955.9</v>
      </c>
      <c r="F8" s="18"/>
      <c r="G8" s="18"/>
      <c r="H8" s="10">
        <v>36</v>
      </c>
      <c r="I8" s="29" t="s">
        <v>31</v>
      </c>
      <c r="J8" s="14">
        <f>N8</f>
        <v>802982.04</v>
      </c>
      <c r="K8" s="57" t="s">
        <v>32</v>
      </c>
      <c r="L8" s="57" t="s">
        <v>32</v>
      </c>
      <c r="M8" s="57" t="s">
        <v>32</v>
      </c>
      <c r="N8" s="18">
        <v>802982.04</v>
      </c>
    </row>
    <row r="9" ht="20.25" customHeight="1" spans="1:14">
      <c r="A9" s="10">
        <v>4</v>
      </c>
      <c r="B9" s="33" t="s">
        <v>33</v>
      </c>
      <c r="C9" s="14">
        <f t="shared" si="2"/>
        <v>8864630.14</v>
      </c>
      <c r="D9" s="14">
        <f t="shared" si="3"/>
        <v>686200</v>
      </c>
      <c r="E9" s="18">
        <v>686200</v>
      </c>
      <c r="F9" s="18"/>
      <c r="G9" s="18">
        <v>8178430.14</v>
      </c>
      <c r="H9" s="10">
        <v>37</v>
      </c>
      <c r="I9" s="13" t="s">
        <v>34</v>
      </c>
      <c r="J9" s="14">
        <f t="shared" ref="J9:J15" si="5">K9+N9</f>
        <v>3910739.88</v>
      </c>
      <c r="K9" s="14">
        <f t="shared" ref="K9:K15" si="6">L9+M9</f>
        <v>3794263.84</v>
      </c>
      <c r="L9" s="18">
        <v>3794263.84</v>
      </c>
      <c r="M9" s="18"/>
      <c r="N9" s="18">
        <v>116476.04</v>
      </c>
    </row>
    <row r="10" ht="20.25" customHeight="1" spans="1:14">
      <c r="A10" s="10">
        <v>5</v>
      </c>
      <c r="B10" s="33" t="s">
        <v>35</v>
      </c>
      <c r="C10" s="14">
        <f t="shared" ref="C10:G10" si="7">C11+C12</f>
        <v>672774.15</v>
      </c>
      <c r="D10" s="14">
        <f t="shared" si="7"/>
        <v>260882.21</v>
      </c>
      <c r="E10" s="14">
        <f t="shared" si="7"/>
        <v>260882.21</v>
      </c>
      <c r="F10" s="14">
        <f t="shared" si="7"/>
        <v>0</v>
      </c>
      <c r="G10" s="14">
        <f t="shared" si="7"/>
        <v>411891.94</v>
      </c>
      <c r="H10" s="10">
        <v>38</v>
      </c>
      <c r="I10" s="13" t="s">
        <v>36</v>
      </c>
      <c r="J10" s="14">
        <f t="shared" si="5"/>
        <v>629981.74</v>
      </c>
      <c r="K10" s="14">
        <f t="shared" si="6"/>
        <v>549040.76</v>
      </c>
      <c r="L10" s="18">
        <v>549040.76</v>
      </c>
      <c r="M10" s="18"/>
      <c r="N10" s="18">
        <v>80940.98</v>
      </c>
    </row>
    <row r="11" ht="20.25" customHeight="1" spans="1:14">
      <c r="A11" s="10">
        <v>6</v>
      </c>
      <c r="B11" s="33" t="s">
        <v>37</v>
      </c>
      <c r="C11" s="14">
        <f t="shared" ref="C11:C19" si="8">D11+G11</f>
        <v>462231.5</v>
      </c>
      <c r="D11" s="14">
        <f t="shared" ref="D11:D19" si="9">E11+F11</f>
        <v>188068.6</v>
      </c>
      <c r="E11" s="18">
        <v>188068.6</v>
      </c>
      <c r="F11" s="18"/>
      <c r="G11" s="18">
        <v>274162.9</v>
      </c>
      <c r="H11" s="10">
        <v>39</v>
      </c>
      <c r="I11" s="13" t="s">
        <v>38</v>
      </c>
      <c r="J11" s="14">
        <f t="shared" si="5"/>
        <v>4560902.19</v>
      </c>
      <c r="K11" s="14">
        <f t="shared" si="6"/>
        <v>594794.16</v>
      </c>
      <c r="L11" s="18">
        <v>594794.16</v>
      </c>
      <c r="M11" s="18"/>
      <c r="N11" s="18">
        <v>3966108.03</v>
      </c>
    </row>
    <row r="12" ht="20.25" customHeight="1" spans="1:14">
      <c r="A12" s="10">
        <v>7</v>
      </c>
      <c r="B12" s="33" t="s">
        <v>39</v>
      </c>
      <c r="C12" s="14">
        <f t="shared" si="8"/>
        <v>210542.65</v>
      </c>
      <c r="D12" s="14">
        <f t="shared" si="9"/>
        <v>72813.61</v>
      </c>
      <c r="E12" s="18">
        <v>72813.61</v>
      </c>
      <c r="F12" s="18"/>
      <c r="G12" s="18">
        <v>137729.04</v>
      </c>
      <c r="H12" s="10">
        <v>40</v>
      </c>
      <c r="I12" s="13" t="s">
        <v>40</v>
      </c>
      <c r="J12" s="14">
        <f t="shared" si="5"/>
        <v>5707326.19</v>
      </c>
      <c r="K12" s="14">
        <f t="shared" si="6"/>
        <v>0</v>
      </c>
      <c r="L12" s="18"/>
      <c r="M12" s="18"/>
      <c r="N12" s="18">
        <v>5707326.19</v>
      </c>
    </row>
    <row r="13" ht="20.25" customHeight="1" spans="1:14">
      <c r="A13" s="10">
        <v>8</v>
      </c>
      <c r="B13" s="33" t="s">
        <v>41</v>
      </c>
      <c r="C13" s="14">
        <f t="shared" si="8"/>
        <v>11266600</v>
      </c>
      <c r="D13" s="14">
        <f t="shared" si="9"/>
        <v>11266600</v>
      </c>
      <c r="E13" s="18">
        <v>11266600</v>
      </c>
      <c r="F13" s="18"/>
      <c r="G13" s="18"/>
      <c r="H13" s="10">
        <v>41</v>
      </c>
      <c r="I13" s="13" t="s">
        <v>42</v>
      </c>
      <c r="J13" s="14">
        <f t="shared" si="5"/>
        <v>80157.34</v>
      </c>
      <c r="K13" s="14">
        <f t="shared" si="6"/>
        <v>80157.34</v>
      </c>
      <c r="L13" s="18">
        <v>80157.34</v>
      </c>
      <c r="M13" s="18"/>
      <c r="N13" s="18"/>
    </row>
    <row r="14" ht="38.25" customHeight="1" spans="1:14">
      <c r="A14" s="10">
        <v>9</v>
      </c>
      <c r="B14" s="33" t="s">
        <v>43</v>
      </c>
      <c r="C14" s="14">
        <f t="shared" si="8"/>
        <v>0</v>
      </c>
      <c r="D14" s="14">
        <f t="shared" si="9"/>
        <v>0</v>
      </c>
      <c r="E14" s="18"/>
      <c r="F14" s="18"/>
      <c r="G14" s="18"/>
      <c r="H14" s="10">
        <v>42</v>
      </c>
      <c r="I14" s="13" t="s">
        <v>44</v>
      </c>
      <c r="J14" s="14">
        <f t="shared" si="5"/>
        <v>3151993.34</v>
      </c>
      <c r="K14" s="14">
        <f t="shared" si="6"/>
        <v>3151993.34</v>
      </c>
      <c r="L14" s="18">
        <v>3151993.34</v>
      </c>
      <c r="M14" s="18"/>
      <c r="N14" s="18"/>
    </row>
    <row r="15" ht="20.25" customHeight="1" spans="1:14">
      <c r="A15" s="10">
        <v>10</v>
      </c>
      <c r="B15" s="33" t="s">
        <v>45</v>
      </c>
      <c r="C15" s="14">
        <f t="shared" si="8"/>
        <v>2309270.47</v>
      </c>
      <c r="D15" s="14">
        <f t="shared" si="9"/>
        <v>745161.47</v>
      </c>
      <c r="E15" s="18">
        <v>745161.47</v>
      </c>
      <c r="F15" s="18"/>
      <c r="G15" s="18">
        <v>1564109</v>
      </c>
      <c r="H15" s="10">
        <v>43</v>
      </c>
      <c r="I15" s="13" t="s">
        <v>46</v>
      </c>
      <c r="J15" s="14">
        <f t="shared" si="5"/>
        <v>0</v>
      </c>
      <c r="K15" s="14">
        <f t="shared" si="6"/>
        <v>0</v>
      </c>
      <c r="L15" s="18"/>
      <c r="M15" s="18"/>
      <c r="N15" s="18"/>
    </row>
    <row r="16" ht="20.25" customHeight="1" spans="1:14">
      <c r="A16" s="10">
        <v>11</v>
      </c>
      <c r="B16" s="33" t="s">
        <v>47</v>
      </c>
      <c r="C16" s="14">
        <f t="shared" si="8"/>
        <v>0</v>
      </c>
      <c r="D16" s="14">
        <f t="shared" si="9"/>
        <v>0</v>
      </c>
      <c r="E16" s="18"/>
      <c r="F16" s="18"/>
      <c r="G16" s="18"/>
      <c r="H16" s="10">
        <v>44</v>
      </c>
      <c r="I16" s="13" t="s">
        <v>48</v>
      </c>
      <c r="J16" s="14">
        <f t="shared" ref="J16:N16" si="10">J18+J19+J20+J21+J22</f>
        <v>53167552.71</v>
      </c>
      <c r="K16" s="14">
        <f t="shared" si="10"/>
        <v>42893809.59</v>
      </c>
      <c r="L16" s="14">
        <f t="shared" si="10"/>
        <v>42893809.59</v>
      </c>
      <c r="M16" s="14">
        <f t="shared" si="10"/>
        <v>0</v>
      </c>
      <c r="N16" s="14">
        <f t="shared" si="10"/>
        <v>10273743.12</v>
      </c>
    </row>
    <row r="17" ht="20.25" customHeight="1" spans="1:14">
      <c r="A17" s="10">
        <v>12</v>
      </c>
      <c r="B17" s="33" t="s">
        <v>49</v>
      </c>
      <c r="C17" s="14">
        <f t="shared" si="8"/>
        <v>0</v>
      </c>
      <c r="D17" s="14">
        <f t="shared" si="9"/>
        <v>0</v>
      </c>
      <c r="E17" s="18"/>
      <c r="F17" s="18"/>
      <c r="G17" s="18"/>
      <c r="H17" s="10">
        <v>45</v>
      </c>
      <c r="I17" s="29" t="s">
        <v>31</v>
      </c>
      <c r="J17" s="14">
        <f>N17</f>
        <v>14631.78</v>
      </c>
      <c r="K17" s="57" t="s">
        <v>32</v>
      </c>
      <c r="L17" s="57" t="s">
        <v>32</v>
      </c>
      <c r="M17" s="57" t="s">
        <v>32</v>
      </c>
      <c r="N17" s="18">
        <v>14631.78</v>
      </c>
    </row>
    <row r="18" ht="20.25" customHeight="1" spans="1:14">
      <c r="A18" s="11">
        <v>13</v>
      </c>
      <c r="B18" s="58" t="s">
        <v>50</v>
      </c>
      <c r="C18" s="14">
        <f t="shared" si="8"/>
        <v>0</v>
      </c>
      <c r="D18" s="14">
        <f t="shared" si="9"/>
        <v>0</v>
      </c>
      <c r="E18" s="26"/>
      <c r="F18" s="18"/>
      <c r="G18" s="18"/>
      <c r="H18" s="10">
        <v>46</v>
      </c>
      <c r="I18" s="13" t="s">
        <v>34</v>
      </c>
      <c r="J18" s="14">
        <f t="shared" ref="J18:J24" si="11">K18+N18</f>
        <v>36156139.73</v>
      </c>
      <c r="K18" s="14">
        <f t="shared" ref="K18:K24" si="12">L18+M18</f>
        <v>36030800.06</v>
      </c>
      <c r="L18" s="18">
        <v>36030800.06</v>
      </c>
      <c r="M18" s="18"/>
      <c r="N18" s="18">
        <v>125339.67</v>
      </c>
    </row>
    <row r="19" ht="20.25" customHeight="1" spans="1:14">
      <c r="A19" s="53">
        <v>14</v>
      </c>
      <c r="B19" s="33" t="s">
        <v>51</v>
      </c>
      <c r="C19" s="14">
        <f t="shared" si="8"/>
        <v>130135.95</v>
      </c>
      <c r="D19" s="14">
        <f t="shared" si="9"/>
        <v>0</v>
      </c>
      <c r="E19" s="59"/>
      <c r="F19" s="26"/>
      <c r="G19" s="26">
        <v>130135.95</v>
      </c>
      <c r="H19" s="10">
        <v>47</v>
      </c>
      <c r="I19" s="13" t="s">
        <v>36</v>
      </c>
      <c r="J19" s="14">
        <f t="shared" si="11"/>
        <v>3541805.17</v>
      </c>
      <c r="K19" s="14">
        <f t="shared" si="12"/>
        <v>3500134.86</v>
      </c>
      <c r="L19" s="18">
        <v>3500134.86</v>
      </c>
      <c r="M19" s="18"/>
      <c r="N19" s="18">
        <v>41670.31</v>
      </c>
    </row>
    <row r="20" ht="20.25" customHeight="1" spans="1:14">
      <c r="A20" s="10">
        <v>15</v>
      </c>
      <c r="B20" s="60"/>
      <c r="C20" s="60"/>
      <c r="D20" s="60"/>
      <c r="E20" s="60"/>
      <c r="F20" s="60"/>
      <c r="G20" s="60"/>
      <c r="H20" s="10">
        <v>48</v>
      </c>
      <c r="I20" s="13" t="s">
        <v>38</v>
      </c>
      <c r="J20" s="14">
        <f t="shared" si="11"/>
        <v>7327964.18</v>
      </c>
      <c r="K20" s="14">
        <f t="shared" si="12"/>
        <v>3362874.67</v>
      </c>
      <c r="L20" s="18">
        <v>3362874.67</v>
      </c>
      <c r="M20" s="18"/>
      <c r="N20" s="18">
        <v>3965089.51</v>
      </c>
    </row>
    <row r="21" ht="20.25" customHeight="1" spans="1:14">
      <c r="A21" s="10">
        <v>16</v>
      </c>
      <c r="B21" s="60"/>
      <c r="C21" s="60"/>
      <c r="D21" s="60"/>
      <c r="E21" s="60"/>
      <c r="F21" s="60"/>
      <c r="G21" s="60"/>
      <c r="H21" s="10">
        <v>49</v>
      </c>
      <c r="I21" s="13" t="s">
        <v>52</v>
      </c>
      <c r="J21" s="14">
        <f t="shared" si="11"/>
        <v>6141643.63</v>
      </c>
      <c r="K21" s="14">
        <f t="shared" si="12"/>
        <v>0</v>
      </c>
      <c r="L21" s="18"/>
      <c r="M21" s="18"/>
      <c r="N21" s="18">
        <v>6141643.63</v>
      </c>
    </row>
    <row r="22" ht="20.25" customHeight="1" spans="1:14">
      <c r="A22" s="10">
        <v>17</v>
      </c>
      <c r="B22" s="60"/>
      <c r="C22" s="60"/>
      <c r="D22" s="60"/>
      <c r="E22" s="60"/>
      <c r="F22" s="60"/>
      <c r="G22" s="60"/>
      <c r="H22" s="10">
        <v>50</v>
      </c>
      <c r="I22" s="13" t="s">
        <v>53</v>
      </c>
      <c r="J22" s="14">
        <f t="shared" si="11"/>
        <v>0</v>
      </c>
      <c r="K22" s="14">
        <f t="shared" si="12"/>
        <v>0</v>
      </c>
      <c r="L22" s="18"/>
      <c r="M22" s="18"/>
      <c r="N22" s="18"/>
    </row>
    <row r="23" ht="20.25" customHeight="1" spans="1:14">
      <c r="A23" s="10">
        <v>18</v>
      </c>
      <c r="B23" s="61"/>
      <c r="C23" s="60"/>
      <c r="D23" s="60"/>
      <c r="E23" s="60"/>
      <c r="F23" s="60"/>
      <c r="G23" s="60"/>
      <c r="H23" s="10">
        <v>51</v>
      </c>
      <c r="I23" s="13" t="s">
        <v>54</v>
      </c>
      <c r="J23" s="14">
        <f t="shared" si="11"/>
        <v>1547939</v>
      </c>
      <c r="K23" s="14">
        <f t="shared" si="12"/>
        <v>0</v>
      </c>
      <c r="L23" s="18"/>
      <c r="M23" s="18"/>
      <c r="N23" s="18">
        <v>1547939</v>
      </c>
    </row>
    <row r="24" ht="20.25" customHeight="1" spans="1:14">
      <c r="A24" s="10">
        <v>19</v>
      </c>
      <c r="B24" s="60"/>
      <c r="C24" s="60"/>
      <c r="D24" s="60"/>
      <c r="E24" s="60"/>
      <c r="F24" s="60"/>
      <c r="G24" s="60"/>
      <c r="H24" s="10">
        <v>52</v>
      </c>
      <c r="I24" s="13" t="s">
        <v>55</v>
      </c>
      <c r="J24" s="14">
        <f t="shared" si="11"/>
        <v>0</v>
      </c>
      <c r="K24" s="14">
        <f t="shared" si="12"/>
        <v>0</v>
      </c>
      <c r="L24" s="18"/>
      <c r="M24" s="18"/>
      <c r="N24" s="18"/>
    </row>
    <row r="25" ht="20.25" customHeight="1" spans="1:14">
      <c r="A25" s="10">
        <v>20</v>
      </c>
      <c r="B25" s="60"/>
      <c r="C25" s="60"/>
      <c r="D25" s="60"/>
      <c r="E25" s="60"/>
      <c r="F25" s="60"/>
      <c r="G25" s="60"/>
      <c r="H25" s="10">
        <v>53</v>
      </c>
      <c r="I25" s="29" t="s">
        <v>56</v>
      </c>
      <c r="J25" s="14">
        <f>N25</f>
        <v>353600</v>
      </c>
      <c r="K25" s="57" t="s">
        <v>32</v>
      </c>
      <c r="L25" s="57" t="s">
        <v>32</v>
      </c>
      <c r="M25" s="57" t="s">
        <v>32</v>
      </c>
      <c r="N25" s="18">
        <v>353600</v>
      </c>
    </row>
    <row r="26" ht="20.25" customHeight="1" spans="1:14">
      <c r="A26" s="10">
        <v>21</v>
      </c>
      <c r="B26" s="60"/>
      <c r="C26" s="60"/>
      <c r="D26" s="60"/>
      <c r="E26" s="60"/>
      <c r="F26" s="60"/>
      <c r="G26" s="60"/>
      <c r="H26" s="10">
        <v>54</v>
      </c>
      <c r="I26" s="13" t="s">
        <v>57</v>
      </c>
      <c r="J26" s="14">
        <f>K26+N26</f>
        <v>331701.22</v>
      </c>
      <c r="K26" s="14">
        <f>L26+M26</f>
        <v>0</v>
      </c>
      <c r="L26" s="18"/>
      <c r="M26" s="18"/>
      <c r="N26" s="18">
        <v>331701.22</v>
      </c>
    </row>
    <row r="27" ht="20.25" customHeight="1" spans="1:14">
      <c r="A27" s="10">
        <v>22</v>
      </c>
      <c r="B27" s="60"/>
      <c r="C27" s="60"/>
      <c r="D27" s="60"/>
      <c r="E27" s="60"/>
      <c r="F27" s="60"/>
      <c r="G27" s="60"/>
      <c r="H27" s="10">
        <v>55</v>
      </c>
      <c r="I27" s="35" t="s">
        <v>58</v>
      </c>
      <c r="J27" s="14">
        <f t="shared" ref="J27:N27" si="13">J6+J23+J26</f>
        <v>73088293.61</v>
      </c>
      <c r="K27" s="14">
        <f t="shared" si="13"/>
        <v>51064059.03</v>
      </c>
      <c r="L27" s="14">
        <f t="shared" si="13"/>
        <v>51064059.03</v>
      </c>
      <c r="M27" s="14">
        <f t="shared" si="13"/>
        <v>0</v>
      </c>
      <c r="N27" s="14">
        <f t="shared" si="13"/>
        <v>22024234.58</v>
      </c>
    </row>
    <row r="28" ht="20.25" customHeight="1" spans="1:14">
      <c r="A28" s="10">
        <v>23</v>
      </c>
      <c r="B28" s="60"/>
      <c r="C28" s="60"/>
      <c r="D28" s="60"/>
      <c r="E28" s="60"/>
      <c r="F28" s="60"/>
      <c r="G28" s="60"/>
      <c r="H28" s="10">
        <v>56</v>
      </c>
      <c r="I28" s="13" t="s">
        <v>59</v>
      </c>
      <c r="J28" s="14">
        <f t="shared" ref="J28:J35" si="14">K28+N28</f>
        <v>0</v>
      </c>
      <c r="K28" s="14">
        <f t="shared" ref="K28:K35" si="15">L28+M28</f>
        <v>0</v>
      </c>
      <c r="L28" s="18"/>
      <c r="M28" s="18"/>
      <c r="N28" s="18"/>
    </row>
    <row r="29" ht="20.25" customHeight="1" spans="1:14">
      <c r="A29" s="10">
        <v>24</v>
      </c>
      <c r="B29" s="62" t="s">
        <v>60</v>
      </c>
      <c r="C29" s="63">
        <f t="shared" ref="C29:G29" si="16">C6+C10+C13+C15+C17+C18+C19</f>
        <v>66502578.12</v>
      </c>
      <c r="D29" s="63">
        <f t="shared" si="16"/>
        <v>46420611.09</v>
      </c>
      <c r="E29" s="63">
        <f t="shared" si="16"/>
        <v>46420611.09</v>
      </c>
      <c r="F29" s="63">
        <f t="shared" si="16"/>
        <v>0</v>
      </c>
      <c r="G29" s="63">
        <f t="shared" si="16"/>
        <v>20081967.03</v>
      </c>
      <c r="H29" s="10">
        <v>57</v>
      </c>
      <c r="I29" s="29" t="s">
        <v>61</v>
      </c>
      <c r="J29" s="64">
        <f t="shared" si="14"/>
        <v>0</v>
      </c>
      <c r="K29" s="64">
        <f t="shared" si="15"/>
        <v>0</v>
      </c>
      <c r="L29" s="18"/>
      <c r="M29" s="18"/>
      <c r="N29" s="18"/>
    </row>
    <row r="30" ht="20.25" customHeight="1" spans="1:14">
      <c r="A30" s="10">
        <v>25</v>
      </c>
      <c r="B30" s="33" t="s">
        <v>62</v>
      </c>
      <c r="C30" s="14">
        <f t="shared" ref="C30:C37" si="17">D30+G30</f>
        <v>31176400</v>
      </c>
      <c r="D30" s="14">
        <f t="shared" ref="D30:D37" si="18">E30+F30</f>
        <v>31176400</v>
      </c>
      <c r="E30" s="18">
        <v>31176400</v>
      </c>
      <c r="F30" s="18"/>
      <c r="G30" s="18"/>
      <c r="H30" s="10">
        <v>58</v>
      </c>
      <c r="I30" s="13" t="s">
        <v>63</v>
      </c>
      <c r="J30" s="14">
        <f t="shared" si="14"/>
        <v>987800</v>
      </c>
      <c r="K30" s="14">
        <f t="shared" si="15"/>
        <v>987800</v>
      </c>
      <c r="L30" s="18">
        <v>987800</v>
      </c>
      <c r="M30" s="18"/>
      <c r="N30" s="18"/>
    </row>
    <row r="31" ht="20.25" customHeight="1" spans="1:14">
      <c r="A31" s="10">
        <v>26</v>
      </c>
      <c r="B31" s="29" t="s">
        <v>64</v>
      </c>
      <c r="C31" s="14">
        <f t="shared" si="17"/>
        <v>0</v>
      </c>
      <c r="D31" s="14">
        <f t="shared" si="18"/>
        <v>0</v>
      </c>
      <c r="E31" s="18"/>
      <c r="F31" s="18"/>
      <c r="G31" s="18"/>
      <c r="H31" s="10">
        <v>59</v>
      </c>
      <c r="I31" s="29" t="s">
        <v>65</v>
      </c>
      <c r="J31" s="64">
        <f t="shared" si="14"/>
        <v>0</v>
      </c>
      <c r="K31" s="64">
        <f t="shared" si="15"/>
        <v>0</v>
      </c>
      <c r="L31" s="18"/>
      <c r="M31" s="18"/>
      <c r="N31" s="18"/>
    </row>
    <row r="32" ht="20.25" customHeight="1" spans="1:14">
      <c r="A32" s="10">
        <v>27</v>
      </c>
      <c r="B32" s="33" t="s">
        <v>66</v>
      </c>
      <c r="C32" s="14">
        <f t="shared" si="17"/>
        <v>0</v>
      </c>
      <c r="D32" s="14">
        <f t="shared" si="18"/>
        <v>0</v>
      </c>
      <c r="E32" s="18"/>
      <c r="F32" s="18"/>
      <c r="G32" s="18"/>
      <c r="H32" s="10">
        <v>60</v>
      </c>
      <c r="I32" s="38" t="s">
        <v>67</v>
      </c>
      <c r="J32" s="64">
        <f t="shared" si="14"/>
        <v>73088293.61</v>
      </c>
      <c r="K32" s="64">
        <f t="shared" si="15"/>
        <v>51064059.03</v>
      </c>
      <c r="L32" s="64">
        <f t="shared" ref="L32:N32" si="19">L27+L29+L31</f>
        <v>51064059.03</v>
      </c>
      <c r="M32" s="64">
        <f t="shared" si="19"/>
        <v>0</v>
      </c>
      <c r="N32" s="64">
        <f t="shared" si="19"/>
        <v>22024234.58</v>
      </c>
    </row>
    <row r="33" ht="20.25" customHeight="1" spans="1:14">
      <c r="A33" s="10">
        <v>28</v>
      </c>
      <c r="B33" s="29" t="s">
        <v>68</v>
      </c>
      <c r="C33" s="14">
        <f t="shared" si="17"/>
        <v>0</v>
      </c>
      <c r="D33" s="14">
        <f t="shared" si="18"/>
        <v>0</v>
      </c>
      <c r="E33" s="18"/>
      <c r="F33" s="18"/>
      <c r="G33" s="18"/>
      <c r="H33" s="10">
        <v>61</v>
      </c>
      <c r="I33" s="35" t="s">
        <v>69</v>
      </c>
      <c r="J33" s="64">
        <f t="shared" si="14"/>
        <v>74076093.61</v>
      </c>
      <c r="K33" s="64">
        <f t="shared" si="15"/>
        <v>52051859.03</v>
      </c>
      <c r="L33" s="64">
        <f t="shared" ref="L33:N33" si="20">L27+L28+L30</f>
        <v>52051859.03</v>
      </c>
      <c r="M33" s="64">
        <f t="shared" si="20"/>
        <v>0</v>
      </c>
      <c r="N33" s="64">
        <f t="shared" si="20"/>
        <v>22024234.58</v>
      </c>
    </row>
    <row r="34" ht="20.25" customHeight="1" spans="1:14">
      <c r="A34" s="10">
        <v>29</v>
      </c>
      <c r="B34" s="65" t="s">
        <v>70</v>
      </c>
      <c r="C34" s="14">
        <f t="shared" si="17"/>
        <v>66502578.12</v>
      </c>
      <c r="D34" s="14">
        <f t="shared" si="18"/>
        <v>46420611.09</v>
      </c>
      <c r="E34" s="64">
        <f t="shared" ref="E34:G34" si="21">E29+E31+E33</f>
        <v>46420611.09</v>
      </c>
      <c r="F34" s="64">
        <f t="shared" si="21"/>
        <v>0</v>
      </c>
      <c r="G34" s="64">
        <f t="shared" si="21"/>
        <v>20081967.03</v>
      </c>
      <c r="H34" s="10">
        <v>62</v>
      </c>
      <c r="I34" s="35" t="s">
        <v>71</v>
      </c>
      <c r="J34" s="14">
        <f t="shared" si="14"/>
        <v>23602884.51</v>
      </c>
      <c r="K34" s="14">
        <f t="shared" si="15"/>
        <v>25545152.06</v>
      </c>
      <c r="L34" s="14">
        <f t="shared" ref="L34:N34" si="22">E35-L33</f>
        <v>25545152.06</v>
      </c>
      <c r="M34" s="14">
        <f t="shared" si="22"/>
        <v>0</v>
      </c>
      <c r="N34" s="14">
        <f t="shared" si="22"/>
        <v>-1942267.55</v>
      </c>
    </row>
    <row r="35" ht="20.25" customHeight="1" spans="1:14">
      <c r="A35" s="10">
        <v>30</v>
      </c>
      <c r="B35" s="65" t="s">
        <v>72</v>
      </c>
      <c r="C35" s="14">
        <f t="shared" si="17"/>
        <v>97678978.12</v>
      </c>
      <c r="D35" s="14">
        <f t="shared" si="18"/>
        <v>77597011.09</v>
      </c>
      <c r="E35" s="14">
        <f t="shared" ref="E35:G35" si="23">E29+E30+E32</f>
        <v>77597011.09</v>
      </c>
      <c r="F35" s="14">
        <f t="shared" si="23"/>
        <v>0</v>
      </c>
      <c r="G35" s="14">
        <f t="shared" si="23"/>
        <v>20081967.03</v>
      </c>
      <c r="H35" s="10">
        <v>63</v>
      </c>
      <c r="I35" s="29" t="s">
        <v>73</v>
      </c>
      <c r="J35" s="64">
        <f t="shared" si="14"/>
        <v>0</v>
      </c>
      <c r="K35" s="64">
        <f t="shared" si="15"/>
        <v>0</v>
      </c>
      <c r="L35" s="66"/>
      <c r="M35" s="66"/>
      <c r="N35" s="66"/>
    </row>
    <row r="36" ht="20.25" customHeight="1" spans="1:14">
      <c r="A36" s="10">
        <v>31</v>
      </c>
      <c r="B36" s="33" t="s">
        <v>74</v>
      </c>
      <c r="C36" s="14">
        <f t="shared" si="17"/>
        <v>20919779.34</v>
      </c>
      <c r="D36" s="14">
        <f t="shared" si="18"/>
        <v>-18234962.79</v>
      </c>
      <c r="E36" s="18">
        <v>-18234962.79</v>
      </c>
      <c r="F36" s="18"/>
      <c r="G36" s="18">
        <v>39154742.13</v>
      </c>
      <c r="H36" s="10">
        <v>64</v>
      </c>
      <c r="I36" s="13" t="s">
        <v>75</v>
      </c>
      <c r="J36" s="14">
        <f t="shared" ref="J36:K36" si="24">C36+J34</f>
        <v>44522663.85</v>
      </c>
      <c r="K36" s="14">
        <f t="shared" si="24"/>
        <v>7310189.27</v>
      </c>
      <c r="L36" s="14">
        <f t="shared" ref="L36:N36" si="25">L34+E36</f>
        <v>7310189.27</v>
      </c>
      <c r="M36" s="14">
        <f t="shared" si="25"/>
        <v>0</v>
      </c>
      <c r="N36" s="14">
        <f t="shared" si="25"/>
        <v>37212474.58</v>
      </c>
    </row>
    <row r="37" ht="20.25" customHeight="1" spans="1:14">
      <c r="A37" s="10">
        <v>32</v>
      </c>
      <c r="B37" s="29" t="s">
        <v>73</v>
      </c>
      <c r="C37" s="14">
        <f t="shared" si="17"/>
        <v>0</v>
      </c>
      <c r="D37" s="14">
        <f t="shared" si="18"/>
        <v>0</v>
      </c>
      <c r="E37" s="18"/>
      <c r="F37" s="18"/>
      <c r="G37" s="18"/>
      <c r="H37" s="10">
        <v>65</v>
      </c>
      <c r="I37" s="29" t="s">
        <v>73</v>
      </c>
      <c r="J37" s="64">
        <f>K37+N37</f>
        <v>0</v>
      </c>
      <c r="K37" s="64">
        <f>L37+M37</f>
        <v>0</v>
      </c>
      <c r="L37" s="64">
        <f t="shared" ref="L37:N37" si="26">E37+L35</f>
        <v>0</v>
      </c>
      <c r="M37" s="64">
        <f t="shared" si="26"/>
        <v>0</v>
      </c>
      <c r="N37" s="64">
        <f t="shared" si="26"/>
        <v>0</v>
      </c>
    </row>
    <row r="38" ht="20.25" customHeight="1" spans="1:14">
      <c r="A38" s="10">
        <v>33</v>
      </c>
      <c r="B38" s="67" t="s">
        <v>76</v>
      </c>
      <c r="C38" s="14">
        <f t="shared" ref="C38:G38" si="27">C35+C36</f>
        <v>118598757.46</v>
      </c>
      <c r="D38" s="14">
        <f t="shared" si="27"/>
        <v>59362048.3</v>
      </c>
      <c r="E38" s="14">
        <f t="shared" si="27"/>
        <v>59362048.3</v>
      </c>
      <c r="F38" s="14">
        <f t="shared" si="27"/>
        <v>0</v>
      </c>
      <c r="G38" s="14">
        <f t="shared" si="27"/>
        <v>59236709.16</v>
      </c>
      <c r="H38" s="10">
        <v>66</v>
      </c>
      <c r="I38" s="10" t="s">
        <v>76</v>
      </c>
      <c r="J38" s="14">
        <f t="shared" ref="J38:N38" si="28">J33+J36</f>
        <v>118598757.46</v>
      </c>
      <c r="K38" s="14">
        <f t="shared" si="28"/>
        <v>59362048.3</v>
      </c>
      <c r="L38" s="14">
        <f t="shared" si="28"/>
        <v>59362048.3</v>
      </c>
      <c r="M38" s="14">
        <f t="shared" si="28"/>
        <v>0</v>
      </c>
      <c r="N38" s="14">
        <f t="shared" si="28"/>
        <v>59236709.16</v>
      </c>
    </row>
    <row r="39" ht="30" customHeight="1" spans="1:14">
      <c r="A39" s="68" t="s">
        <v>77</v>
      </c>
      <c r="B39" s="68"/>
      <c r="C39" s="69"/>
      <c r="D39" s="69"/>
      <c r="E39" s="69"/>
      <c r="F39" s="69"/>
      <c r="G39" s="69"/>
      <c r="H39" s="68"/>
      <c r="I39" s="68"/>
      <c r="J39" s="69"/>
      <c r="K39" s="69"/>
      <c r="L39" s="69"/>
      <c r="M39" s="69"/>
      <c r="N39" s="69"/>
    </row>
    <row r="40" ht="21" customHeight="1" spans="1:14">
      <c r="A40" s="42" t="s">
        <v>78</v>
      </c>
      <c r="B40" s="68"/>
      <c r="C40" s="70"/>
      <c r="D40" s="70"/>
      <c r="E40" s="70"/>
      <c r="F40" s="70"/>
      <c r="G40" s="70"/>
      <c r="H40" s="42"/>
      <c r="I40" s="42"/>
      <c r="J40" s="70"/>
      <c r="K40" s="70"/>
      <c r="L40" s="70"/>
      <c r="M40" s="70"/>
      <c r="N40" s="70"/>
    </row>
    <row r="41" ht="30" customHeight="1" spans="1:14">
      <c r="A41" s="71" t="s">
        <v>79</v>
      </c>
      <c r="B41" s="71"/>
      <c r="C41" s="72"/>
      <c r="D41" s="72"/>
      <c r="E41" s="72"/>
      <c r="F41" s="72"/>
      <c r="G41" s="72"/>
      <c r="H41" s="73"/>
      <c r="I41" s="73"/>
      <c r="J41" s="72"/>
      <c r="K41" s="72"/>
      <c r="L41" s="72"/>
      <c r="M41" s="72"/>
      <c r="N41" s="72"/>
    </row>
    <row r="42" ht="21" customHeight="1" spans="1:14">
      <c r="A42" s="42" t="s">
        <v>80</v>
      </c>
      <c r="B42" s="68"/>
      <c r="C42" s="70"/>
      <c r="D42" s="70"/>
      <c r="E42" s="70"/>
      <c r="F42" s="70"/>
      <c r="G42" s="70"/>
      <c r="H42" s="42"/>
      <c r="I42" s="42"/>
      <c r="J42" s="70"/>
      <c r="K42" s="70"/>
      <c r="L42" s="70"/>
      <c r="M42" s="70"/>
      <c r="N42" s="70"/>
    </row>
  </sheetData>
  <sheetProtection sheet="1"/>
  <mergeCells count="16">
    <mergeCell ref="A1:N1"/>
    <mergeCell ref="B3:D3"/>
    <mergeCell ref="D4:F4"/>
    <mergeCell ref="K4:M4"/>
    <mergeCell ref="A39:N39"/>
    <mergeCell ref="A40:N40"/>
    <mergeCell ref="A41:N41"/>
    <mergeCell ref="A42:N42"/>
    <mergeCell ref="A4:A5"/>
    <mergeCell ref="B4:B5"/>
    <mergeCell ref="C4:C5"/>
    <mergeCell ref="G4:G5"/>
    <mergeCell ref="H4:H5"/>
    <mergeCell ref="I4:I5"/>
    <mergeCell ref="J4:J5"/>
    <mergeCell ref="N4:N5"/>
  </mergeCells>
  <printOptions horizontalCentered="1"/>
  <pageMargins left="0.393055555555556" right="0.393055555555556" top="0.786805555555556" bottom="0.200694444444444" header="0.200694444444444" footer="0.200694444444444"/>
  <pageSetup paperSize="77" scale="39" pageOrder="overThenDown" orientation="landscape" blackAndWhite="1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tabSelected="1" zoomScale="95" zoomScaleNormal="95" workbookViewId="0">
      <pane ySplit="3" topLeftCell="A4" activePane="bottomLeft" state="frozen"/>
      <selection/>
      <selection pane="bottomLeft" activeCell="A1" sqref="A1:H1"/>
    </sheetView>
  </sheetViews>
  <sheetFormatPr defaultColWidth="8" defaultRowHeight="14.25" customHeight="1"/>
  <cols>
    <col min="1" max="2" width="10.712962962963" style="2" customWidth="1"/>
    <col min="3" max="3" width="31.4259259259259" style="2" customWidth="1"/>
    <col min="4" max="4" width="33.4259259259259" style="2" customWidth="1"/>
    <col min="5" max="5" width="9.13888888888889" style="2" customWidth="1"/>
    <col min="6" max="6" width="12.287037037037" style="2" customWidth="1"/>
    <col min="7" max="7" width="29" style="2" customWidth="1"/>
    <col min="8" max="8" width="33.4259259259259" style="2" customWidth="1"/>
    <col min="9" max="9" width="8" style="3" customWidth="1"/>
  </cols>
  <sheetData>
    <row r="1" ht="36.75" customHeight="1" spans="1:8">
      <c r="A1" s="4" t="s">
        <v>81</v>
      </c>
      <c r="B1" s="4"/>
      <c r="C1" s="4"/>
      <c r="D1" s="4"/>
      <c r="E1" s="4"/>
      <c r="F1" s="4"/>
      <c r="G1" s="4"/>
      <c r="H1" s="4"/>
    </row>
    <row r="2" s="1" customFormat="1" ht="15.75" customHeight="1" spans="1:8">
      <c r="A2" s="5"/>
      <c r="B2" s="5"/>
      <c r="C2" s="5"/>
      <c r="D2" s="5"/>
      <c r="E2" s="5"/>
      <c r="F2" s="5"/>
      <c r="G2" s="6"/>
      <c r="H2" s="6" t="s">
        <v>82</v>
      </c>
    </row>
    <row r="3" s="1" customFormat="1" ht="15" customHeight="1" spans="1:8">
      <c r="A3" s="7" t="s">
        <v>14</v>
      </c>
      <c r="B3" s="8" t="s">
        <v>3</v>
      </c>
      <c r="C3" s="8"/>
      <c r="D3" s="7"/>
      <c r="E3" s="7" t="s">
        <v>15</v>
      </c>
      <c r="F3" s="9"/>
      <c r="G3" s="7"/>
      <c r="H3" s="7" t="s">
        <v>16</v>
      </c>
    </row>
    <row r="4" s="1" customFormat="1" ht="24.75" customHeight="1" spans="1:8">
      <c r="A4" s="10" t="s">
        <v>83</v>
      </c>
      <c r="B4" s="11" t="s">
        <v>84</v>
      </c>
      <c r="C4" s="12"/>
      <c r="D4" s="10" t="s">
        <v>85</v>
      </c>
      <c r="E4" s="10" t="s">
        <v>83</v>
      </c>
      <c r="F4" s="11" t="s">
        <v>84</v>
      </c>
      <c r="G4" s="12"/>
      <c r="H4" s="10" t="s">
        <v>85</v>
      </c>
    </row>
    <row r="5" s="1" customFormat="1" ht="20.25" customHeight="1" spans="1:8">
      <c r="A5" s="10" t="s">
        <v>86</v>
      </c>
      <c r="B5" s="13" t="s">
        <v>26</v>
      </c>
      <c r="C5" s="13"/>
      <c r="D5" s="14">
        <f>D6+D7+D8+D9+D10</f>
        <v>14215670</v>
      </c>
      <c r="E5" s="10">
        <v>29</v>
      </c>
      <c r="F5" s="15" t="s">
        <v>27</v>
      </c>
      <c r="G5" s="15"/>
      <c r="H5" s="14">
        <f>H6+H7+H8+H9+H10</f>
        <v>36511092.28</v>
      </c>
    </row>
    <row r="6" s="1" customFormat="1" ht="20.25" customHeight="1" spans="1:8">
      <c r="A6" s="10" t="s">
        <v>87</v>
      </c>
      <c r="B6" s="16" t="s">
        <v>88</v>
      </c>
      <c r="C6" s="17"/>
      <c r="D6" s="18">
        <v>13624470</v>
      </c>
      <c r="E6" s="10">
        <v>30</v>
      </c>
      <c r="F6" s="13" t="s">
        <v>89</v>
      </c>
      <c r="G6" s="13"/>
      <c r="H6" s="19">
        <v>27923144.47</v>
      </c>
    </row>
    <row r="7" s="1" customFormat="1" ht="20.25" customHeight="1" spans="1:8">
      <c r="A7" s="10" t="s">
        <v>90</v>
      </c>
      <c r="B7" s="16" t="s">
        <v>91</v>
      </c>
      <c r="C7" s="17"/>
      <c r="D7" s="18"/>
      <c r="E7" s="10">
        <v>31</v>
      </c>
      <c r="F7" s="13" t="s">
        <v>92</v>
      </c>
      <c r="G7" s="13"/>
      <c r="H7" s="19">
        <v>4021673.05</v>
      </c>
    </row>
    <row r="8" s="1" customFormat="1" ht="20.25" customHeight="1" spans="1:8">
      <c r="A8" s="10" t="s">
        <v>93</v>
      </c>
      <c r="B8" s="16" t="s">
        <v>94</v>
      </c>
      <c r="C8" s="17"/>
      <c r="D8" s="18"/>
      <c r="E8" s="10">
        <v>32</v>
      </c>
      <c r="F8" s="13" t="s">
        <v>95</v>
      </c>
      <c r="G8" s="13"/>
      <c r="H8" s="19">
        <v>4546618.27</v>
      </c>
    </row>
    <row r="9" s="1" customFormat="1" ht="20.25" customHeight="1" spans="1:8">
      <c r="A9" s="10" t="s">
        <v>96</v>
      </c>
      <c r="B9" s="16" t="s">
        <v>97</v>
      </c>
      <c r="C9" s="17"/>
      <c r="D9" s="18">
        <v>591200</v>
      </c>
      <c r="E9" s="10">
        <v>33</v>
      </c>
      <c r="F9" s="20" t="s">
        <v>98</v>
      </c>
      <c r="G9" s="21"/>
      <c r="H9" s="18"/>
    </row>
    <row r="10" s="1" customFormat="1" ht="20.25" customHeight="1" spans="1:8">
      <c r="A10" s="10" t="s">
        <v>99</v>
      </c>
      <c r="B10" s="16" t="s">
        <v>100</v>
      </c>
      <c r="C10" s="17"/>
      <c r="D10" s="18"/>
      <c r="E10" s="10">
        <v>34</v>
      </c>
      <c r="F10" s="20" t="s">
        <v>101</v>
      </c>
      <c r="G10" s="21"/>
      <c r="H10" s="18">
        <v>19656.49</v>
      </c>
    </row>
    <row r="11" s="1" customFormat="1" ht="20.25" customHeight="1" spans="1:8">
      <c r="A11" s="10" t="s">
        <v>102</v>
      </c>
      <c r="B11" s="13" t="s">
        <v>35</v>
      </c>
      <c r="C11" s="13"/>
      <c r="D11" s="14">
        <f>D12+D13</f>
        <v>69520.01</v>
      </c>
      <c r="E11" s="10">
        <v>35</v>
      </c>
      <c r="F11" s="22"/>
      <c r="G11" s="17"/>
      <c r="H11" s="18"/>
    </row>
    <row r="12" s="1" customFormat="1" ht="20.25" customHeight="1" spans="1:8">
      <c r="A12" s="10" t="s">
        <v>103</v>
      </c>
      <c r="B12" s="16" t="s">
        <v>104</v>
      </c>
      <c r="C12" s="17"/>
      <c r="D12" s="18">
        <v>5998.04</v>
      </c>
      <c r="E12" s="10">
        <v>36</v>
      </c>
      <c r="F12" s="16"/>
      <c r="G12" s="23"/>
      <c r="H12" s="18"/>
    </row>
    <row r="13" s="1" customFormat="1" ht="20.25" customHeight="1" spans="1:8">
      <c r="A13" s="10" t="s">
        <v>105</v>
      </c>
      <c r="B13" s="13" t="s">
        <v>106</v>
      </c>
      <c r="C13" s="13"/>
      <c r="D13" s="18">
        <v>63521.97</v>
      </c>
      <c r="E13" s="10">
        <v>37</v>
      </c>
      <c r="F13" s="13" t="s">
        <v>107</v>
      </c>
      <c r="G13" s="13"/>
      <c r="H13" s="14">
        <f>H14+H15</f>
        <v>2369225</v>
      </c>
    </row>
    <row r="14" s="1" customFormat="1" ht="20.25" customHeight="1" spans="1:8">
      <c r="A14" s="10" t="s">
        <v>108</v>
      </c>
      <c r="B14" s="13" t="s">
        <v>41</v>
      </c>
      <c r="C14" s="13"/>
      <c r="D14" s="14">
        <f>D15+D20+D21</f>
        <v>25623976</v>
      </c>
      <c r="E14" s="10">
        <v>38</v>
      </c>
      <c r="F14" s="16" t="s">
        <v>109</v>
      </c>
      <c r="G14" s="17"/>
      <c r="H14" s="18">
        <v>2369225</v>
      </c>
    </row>
    <row r="15" s="1" customFormat="1" ht="20.25" customHeight="1" spans="1:8">
      <c r="A15" s="10" t="s">
        <v>110</v>
      </c>
      <c r="B15" s="13" t="s">
        <v>111</v>
      </c>
      <c r="C15" s="13"/>
      <c r="D15" s="14">
        <f>D16+D17+D18+D19</f>
        <v>25584976</v>
      </c>
      <c r="E15" s="10">
        <v>39</v>
      </c>
      <c r="F15" s="16" t="s">
        <v>112</v>
      </c>
      <c r="G15" s="17"/>
      <c r="H15" s="18"/>
    </row>
    <row r="16" s="1" customFormat="1" ht="20.25" customHeight="1" spans="1:8">
      <c r="A16" s="10" t="s">
        <v>113</v>
      </c>
      <c r="B16" s="13" t="s">
        <v>114</v>
      </c>
      <c r="C16" s="13"/>
      <c r="D16" s="18">
        <v>15419000</v>
      </c>
      <c r="E16" s="10">
        <v>40</v>
      </c>
      <c r="F16" s="24" t="s">
        <v>115</v>
      </c>
      <c r="G16" s="25"/>
      <c r="H16" s="26"/>
    </row>
    <row r="17" s="1" customFormat="1" ht="20.25" customHeight="1" spans="1:9">
      <c r="A17" s="10" t="s">
        <v>116</v>
      </c>
      <c r="B17" s="13" t="s">
        <v>117</v>
      </c>
      <c r="C17" s="13"/>
      <c r="D17" s="18">
        <v>8132000</v>
      </c>
      <c r="E17" s="10">
        <v>41</v>
      </c>
      <c r="F17" s="13"/>
      <c r="G17" s="16"/>
      <c r="H17" s="27"/>
      <c r="I17" s="28"/>
    </row>
    <row r="18" s="1" customFormat="1" ht="20.25" customHeight="1" spans="1:9">
      <c r="A18" s="10" t="s">
        <v>118</v>
      </c>
      <c r="B18" s="29" t="s">
        <v>119</v>
      </c>
      <c r="C18" s="29"/>
      <c r="D18" s="18">
        <v>294700</v>
      </c>
      <c r="E18" s="10">
        <v>42</v>
      </c>
      <c r="F18" s="10"/>
      <c r="G18" s="10"/>
      <c r="H18" s="30"/>
    </row>
    <row r="19" s="1" customFormat="1" ht="20.25" customHeight="1" spans="1:9">
      <c r="A19" s="10" t="s">
        <v>120</v>
      </c>
      <c r="B19" s="31" t="s">
        <v>121</v>
      </c>
      <c r="C19" s="32"/>
      <c r="D19" s="18">
        <v>1739276</v>
      </c>
      <c r="E19" s="10">
        <v>43</v>
      </c>
      <c r="F19" s="11"/>
      <c r="G19" s="12"/>
      <c r="H19" s="30"/>
    </row>
    <row r="20" s="1" customFormat="1" ht="33.75" customHeight="1" spans="1:9">
      <c r="A20" s="10" t="s">
        <v>122</v>
      </c>
      <c r="B20" s="33" t="s">
        <v>123</v>
      </c>
      <c r="C20" s="13"/>
      <c r="D20" s="18">
        <v>39000</v>
      </c>
      <c r="E20" s="10">
        <v>44</v>
      </c>
      <c r="F20" s="13"/>
      <c r="G20" s="13"/>
      <c r="H20" s="34"/>
    </row>
    <row r="21" s="1" customFormat="1" ht="20.25" customHeight="1" spans="1:9">
      <c r="A21" s="10" t="s">
        <v>124</v>
      </c>
      <c r="B21" s="13" t="s">
        <v>125</v>
      </c>
      <c r="C21" s="13"/>
      <c r="D21" s="18"/>
      <c r="E21" s="10">
        <v>45</v>
      </c>
      <c r="F21" s="35" t="s">
        <v>126</v>
      </c>
      <c r="G21" s="35"/>
      <c r="H21" s="36">
        <f>H5+H13+H16</f>
        <v>38880317.28</v>
      </c>
    </row>
    <row r="22" s="1" customFormat="1" ht="20.25" customHeight="1" spans="1:9">
      <c r="A22" s="10" t="s">
        <v>127</v>
      </c>
      <c r="B22" s="16" t="s">
        <v>45</v>
      </c>
      <c r="C22" s="17"/>
      <c r="D22" s="18"/>
      <c r="E22" s="10">
        <v>46</v>
      </c>
      <c r="F22" s="13" t="s">
        <v>59</v>
      </c>
      <c r="G22" s="13"/>
      <c r="H22" s="18"/>
    </row>
    <row r="23" s="1" customFormat="1" ht="20.25" customHeight="1" spans="1:9">
      <c r="A23" s="10" t="s">
        <v>128</v>
      </c>
      <c r="B23" s="35" t="s">
        <v>126</v>
      </c>
      <c r="C23" s="35"/>
      <c r="D23" s="14">
        <f>D5+D11+D14+D22</f>
        <v>39909166.01</v>
      </c>
      <c r="E23" s="10">
        <v>47</v>
      </c>
      <c r="F23" s="29" t="s">
        <v>61</v>
      </c>
      <c r="G23" s="29"/>
      <c r="H23" s="18"/>
    </row>
    <row r="24" s="1" customFormat="1" ht="20.25" customHeight="1" spans="1:9">
      <c r="A24" s="10" t="s">
        <v>129</v>
      </c>
      <c r="B24" s="13" t="s">
        <v>130</v>
      </c>
      <c r="C24" s="13"/>
      <c r="D24" s="18"/>
      <c r="E24" s="10">
        <v>48</v>
      </c>
      <c r="F24" s="13" t="s">
        <v>63</v>
      </c>
      <c r="G24" s="13"/>
      <c r="H24" s="18">
        <v>716100</v>
      </c>
    </row>
    <row r="25" s="1" customFormat="1" ht="20.25" customHeight="1" spans="1:9">
      <c r="A25" s="10" t="s">
        <v>131</v>
      </c>
      <c r="B25" s="29" t="s">
        <v>64</v>
      </c>
      <c r="C25" s="29"/>
      <c r="D25" s="37"/>
      <c r="E25" s="10">
        <v>49</v>
      </c>
      <c r="F25" s="29" t="s">
        <v>65</v>
      </c>
      <c r="G25" s="29"/>
      <c r="H25" s="18"/>
    </row>
    <row r="26" s="1" customFormat="1" ht="20.25" customHeight="1" spans="1:9">
      <c r="A26" s="10" t="s">
        <v>132</v>
      </c>
      <c r="B26" s="13" t="s">
        <v>133</v>
      </c>
      <c r="C26" s="13"/>
      <c r="D26" s="18"/>
      <c r="E26" s="10">
        <v>50</v>
      </c>
      <c r="F26" s="38" t="s">
        <v>67</v>
      </c>
      <c r="G26" s="38"/>
      <c r="H26" s="36">
        <f>H21+H23+H25</f>
        <v>38880317.28</v>
      </c>
    </row>
    <row r="27" s="1" customFormat="1" ht="20.25" customHeight="1" spans="1:9">
      <c r="A27" s="10" t="s">
        <v>134</v>
      </c>
      <c r="B27" s="29" t="s">
        <v>64</v>
      </c>
      <c r="C27" s="29"/>
      <c r="D27" s="18"/>
      <c r="E27" s="10">
        <v>51</v>
      </c>
      <c r="F27" s="35" t="s">
        <v>69</v>
      </c>
      <c r="G27" s="35"/>
      <c r="H27" s="14">
        <f>H21+H22+H24</f>
        <v>39596417.28</v>
      </c>
    </row>
    <row r="28" s="1" customFormat="1" ht="20.25" customHeight="1" spans="1:9">
      <c r="A28" s="10" t="s">
        <v>135</v>
      </c>
      <c r="B28" s="38" t="s">
        <v>70</v>
      </c>
      <c r="C28" s="38"/>
      <c r="D28" s="14">
        <f>D23+D25+D27</f>
        <v>39909166.01</v>
      </c>
      <c r="E28" s="10">
        <v>52</v>
      </c>
      <c r="F28" s="35" t="s">
        <v>71</v>
      </c>
      <c r="G28" s="35"/>
      <c r="H28" s="36">
        <f>D29-H27</f>
        <v>312748.729999997</v>
      </c>
    </row>
    <row r="29" s="1" customFormat="1" ht="20.25" customHeight="1" spans="1:9">
      <c r="A29" s="10" t="s">
        <v>136</v>
      </c>
      <c r="B29" s="35" t="s">
        <v>72</v>
      </c>
      <c r="C29" s="35"/>
      <c r="D29" s="14">
        <f>D23+D24+D26</f>
        <v>39909166.01</v>
      </c>
      <c r="E29" s="10">
        <v>53</v>
      </c>
      <c r="F29" s="29" t="s">
        <v>73</v>
      </c>
      <c r="G29" s="29"/>
      <c r="H29" s="19"/>
    </row>
    <row r="30" s="1" customFormat="1" ht="20.25" customHeight="1" spans="1:9">
      <c r="A30" s="10" t="s">
        <v>137</v>
      </c>
      <c r="B30" s="13" t="s">
        <v>138</v>
      </c>
      <c r="C30" s="13"/>
      <c r="D30" s="18">
        <v>12032067.45</v>
      </c>
      <c r="E30" s="10">
        <v>54</v>
      </c>
      <c r="F30" s="13" t="s">
        <v>139</v>
      </c>
      <c r="G30" s="13"/>
      <c r="H30" s="14">
        <f>D30+H28</f>
        <v>12344816.18</v>
      </c>
    </row>
    <row r="31" s="1" customFormat="1" ht="20.25" customHeight="1" spans="1:9">
      <c r="A31" s="10" t="s">
        <v>140</v>
      </c>
      <c r="B31" s="29" t="s">
        <v>73</v>
      </c>
      <c r="C31" s="29"/>
      <c r="D31" s="18"/>
      <c r="E31" s="10">
        <v>55</v>
      </c>
      <c r="F31" s="29" t="s">
        <v>73</v>
      </c>
      <c r="G31" s="29"/>
      <c r="H31" s="18"/>
    </row>
    <row r="32" s="1" customFormat="1" ht="20.25" customHeight="1" spans="1:9">
      <c r="A32" s="10" t="s">
        <v>141</v>
      </c>
      <c r="B32" s="35" t="s">
        <v>142</v>
      </c>
      <c r="C32" s="35"/>
      <c r="D32" s="14">
        <f>D29+D30</f>
        <v>51941233.46</v>
      </c>
      <c r="E32" s="10">
        <v>56</v>
      </c>
      <c r="F32" s="35" t="s">
        <v>142</v>
      </c>
      <c r="G32" s="35"/>
      <c r="H32" s="14">
        <f>H27+H30</f>
        <v>51941233.46</v>
      </c>
    </row>
    <row r="33" s="1" customFormat="1" customHeight="1" spans="1:8">
      <c r="A33" s="39" t="s">
        <v>143</v>
      </c>
      <c r="B33" s="40"/>
      <c r="C33" s="40"/>
      <c r="D33" s="41"/>
      <c r="E33" s="42" t="s">
        <v>144</v>
      </c>
      <c r="F33" s="42"/>
      <c r="G33" s="42"/>
      <c r="H33" s="42"/>
    </row>
    <row r="34" s="1" customFormat="1" customHeight="1" spans="1:8">
      <c r="A34" s="5"/>
      <c r="B34" s="42"/>
      <c r="C34" s="42"/>
      <c r="D34" s="43"/>
      <c r="E34" s="42"/>
      <c r="F34" s="42"/>
      <c r="G34" s="42"/>
      <c r="H34" s="42"/>
    </row>
    <row r="35" s="1" customFormat="1" ht="11.25" customHeight="1" spans="1:8">
      <c r="A35" s="42" t="s">
        <v>145</v>
      </c>
      <c r="B35" s="6"/>
      <c r="C35" s="6"/>
      <c r="D35" s="6"/>
      <c r="E35" s="43"/>
      <c r="F35" s="6"/>
      <c r="G35" s="42"/>
      <c r="H35" s="42"/>
    </row>
    <row r="36" s="1" customFormat="1" ht="11.25" customHeight="1" spans="1:8">
      <c r="A36" s="42" t="s">
        <v>146</v>
      </c>
      <c r="B36" s="6"/>
      <c r="C36" s="6"/>
      <c r="D36" s="6"/>
      <c r="E36" s="43"/>
      <c r="F36" s="6"/>
      <c r="G36" s="42"/>
      <c r="H36" s="42"/>
    </row>
    <row r="37" s="1" customFormat="1" ht="11.25" customHeight="1" spans="1:8">
      <c r="A37" s="42" t="s">
        <v>147</v>
      </c>
      <c r="B37" s="6"/>
      <c r="C37" s="6"/>
      <c r="D37" s="6"/>
      <c r="E37" s="43"/>
      <c r="F37" s="6"/>
      <c r="G37" s="42"/>
      <c r="H37" s="42"/>
    </row>
    <row r="38" s="1" customFormat="1" ht="11.25" customHeight="1" spans="1:8">
      <c r="A38" s="42" t="s">
        <v>148</v>
      </c>
      <c r="B38" s="6"/>
      <c r="C38" s="6"/>
      <c r="D38" s="6"/>
      <c r="E38" s="43"/>
      <c r="F38" s="6"/>
      <c r="G38" s="42"/>
      <c r="H38" s="42"/>
    </row>
    <row r="39" s="1" customFormat="1" ht="11.25" customHeight="1" spans="1:8">
      <c r="A39" s="42" t="s">
        <v>149</v>
      </c>
      <c r="B39" s="6"/>
      <c r="C39" s="6"/>
      <c r="D39" s="6"/>
      <c r="E39" s="43"/>
      <c r="F39" s="6"/>
      <c r="G39" s="42"/>
      <c r="H39" s="42"/>
    </row>
    <row r="40" s="1" customFormat="1" ht="11.25" customHeight="1" spans="1:8">
      <c r="A40" s="42" t="s">
        <v>150</v>
      </c>
      <c r="B40" s="6"/>
      <c r="C40" s="6"/>
      <c r="D40" s="6"/>
      <c r="E40" s="43"/>
      <c r="F40" s="6"/>
      <c r="G40" s="42"/>
      <c r="H40" s="42"/>
    </row>
    <row r="41" s="1" customFormat="1" customHeight="1" spans="1:8">
      <c r="A41" s="42" t="s">
        <v>151</v>
      </c>
      <c r="B41" s="6"/>
      <c r="C41" s="6"/>
      <c r="D41" s="6"/>
      <c r="E41" s="43"/>
      <c r="F41" s="6"/>
      <c r="G41" s="42"/>
      <c r="H41" s="42"/>
    </row>
    <row r="42" s="1" customFormat="1" ht="30" customHeight="1" spans="1:8">
      <c r="A42" s="44" t="s">
        <v>152</v>
      </c>
      <c r="B42" s="44"/>
      <c r="C42" s="44"/>
      <c r="D42" s="44"/>
      <c r="E42" s="45"/>
      <c r="F42" s="44"/>
      <c r="G42" s="44"/>
      <c r="H42" s="44"/>
    </row>
    <row r="43" s="1" customFormat="1" customHeight="1" spans="1:8">
      <c r="A43" s="28"/>
      <c r="B43" s="6"/>
      <c r="C43" s="6"/>
      <c r="D43" s="6"/>
      <c r="E43" s="43"/>
      <c r="F43" s="6"/>
      <c r="G43" s="42"/>
      <c r="H43" s="42"/>
    </row>
    <row r="44" s="1" customFormat="1" customHeight="1" spans="1:8">
      <c r="A44" s="46"/>
      <c r="B44" s="46"/>
      <c r="C44" s="46"/>
      <c r="D44" s="46"/>
      <c r="E44" s="46"/>
      <c r="F44" s="46"/>
      <c r="G44" s="46"/>
      <c r="H44" s="46"/>
    </row>
    <row r="45" s="1" customFormat="1" customHeight="1" spans="1:8">
      <c r="A45" s="46"/>
      <c r="B45" s="46"/>
      <c r="C45" s="46"/>
      <c r="D45" s="46"/>
      <c r="E45" s="46"/>
      <c r="F45" s="46"/>
      <c r="G45" s="46"/>
      <c r="H45" s="46"/>
    </row>
    <row r="46" s="1" customFormat="1" customHeight="1" spans="1:8">
      <c r="A46" s="46"/>
      <c r="B46" s="46"/>
      <c r="C46" s="46"/>
      <c r="D46" s="46"/>
      <c r="E46" s="46"/>
      <c r="F46" s="46"/>
      <c r="G46" s="46"/>
      <c r="H46" s="46"/>
    </row>
    <row r="47" s="1" customFormat="1" customHeight="1" spans="1:8">
      <c r="A47" s="46"/>
      <c r="B47" s="46"/>
      <c r="C47" s="46"/>
      <c r="D47" s="46"/>
      <c r="E47" s="46"/>
      <c r="F47" s="46"/>
      <c r="G47" s="46"/>
      <c r="H47" s="46"/>
    </row>
  </sheetData>
  <sheetProtection sheet="1"/>
  <mergeCells count="67">
    <mergeCell ref="A1:H1"/>
    <mergeCell ref="B3:C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B12:C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A33:C33"/>
    <mergeCell ref="A35:H35"/>
    <mergeCell ref="A36:H36"/>
    <mergeCell ref="A37:H37"/>
    <mergeCell ref="A38:H38"/>
    <mergeCell ref="A39:H39"/>
    <mergeCell ref="A40:H40"/>
    <mergeCell ref="A41:H41"/>
    <mergeCell ref="A42:H42"/>
  </mergeCells>
  <printOptions horizontalCentered="1"/>
  <pageMargins left="0.393055555555556" right="0.393055555555556" top="0.786805555555556" bottom="0.200694444444444" header="0.200694444444444" footer="0.200694444444444"/>
  <pageSetup paperSize="77" scale="68" pageOrder="overThenDown" orientation="landscape" blackAndWhite="1" horizontalDpi="6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封面2025nb</vt:lpstr>
      <vt:lpstr>医疗收支2025nb02</vt:lpstr>
      <vt:lpstr>居民收支2025nb08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2026-01-19T11:14:00Z</dcterms:created>
  <dcterms:modified xsi:type="dcterms:W3CDTF">2026-07-22T08:18:19Z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B20EEFC9467E4C2AAA73A2D3886E88DC_12</vt:lpwstr>
  </property>
</Properties>
</file>